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showInkAnnotation="0" codeName="DieseArbeitsmappe" defaultThemeVersion="124226"/>
  <bookViews>
    <workbookView xWindow="0" yWindow="0" windowWidth="20730" windowHeight="11760" tabRatio="547"/>
  </bookViews>
  <sheets>
    <sheet name="Themenschlüssel" sheetId="5" r:id="rId1"/>
    <sheet name="TN-Liste_AEJ" sheetId="19" r:id="rId2"/>
    <sheet name="Kurzseminar" sheetId="20" r:id="rId3"/>
    <sheet name="Auszahlungsbescheid" sheetId="25" r:id="rId4"/>
    <sheet name="Kopie" sheetId="24" r:id="rId5"/>
  </sheets>
  <definedNames>
    <definedName name="_xlnm.Print_Area" localSheetId="3">Auszahlungsbescheid!$B$2:$AE$51</definedName>
    <definedName name="_xlnm.Print_Area" localSheetId="4">Kopie!$B$2:$AE$54</definedName>
    <definedName name="_xlnm.Print_Area" localSheetId="2">Kurzseminar!$B$2:$AE$77</definedName>
    <definedName name="_xlnm.Print_Area" localSheetId="1">'TN-Liste_AEJ'!$B$20:$AU$84</definedName>
    <definedName name="_xlnm.Print_Titles" localSheetId="1">'TN-Liste_AEJ'!$2:$5</definedName>
    <definedName name="Kennzeichen">Themenschlüssel!$B$28:$B$32</definedName>
    <definedName name="Themenschwerpunkte">Themenschlüssel!$B$8:$B$24</definedName>
  </definedNames>
  <calcPr calcId="145621"/>
</workbook>
</file>

<file path=xl/calcChain.xml><?xml version="1.0" encoding="utf-8"?>
<calcChain xmlns="http://schemas.openxmlformats.org/spreadsheetml/2006/main">
  <c r="P24" i="19" l="1"/>
  <c r="P25" i="19"/>
  <c r="P26" i="19"/>
  <c r="P27" i="19"/>
  <c r="P28" i="19"/>
  <c r="P29" i="19"/>
  <c r="P30" i="19"/>
  <c r="P31" i="19"/>
  <c r="P32" i="19"/>
  <c r="AD13" i="20" l="1"/>
  <c r="AC21" i="24" l="1"/>
  <c r="AC22" i="24"/>
  <c r="AC23" i="24"/>
  <c r="AC24" i="24"/>
  <c r="AC25" i="24"/>
  <c r="M21" i="24"/>
  <c r="AC21" i="25"/>
  <c r="AC22" i="25"/>
  <c r="AC23" i="25"/>
  <c r="AC24" i="25"/>
  <c r="AC25" i="25"/>
  <c r="M21" i="25"/>
  <c r="AF36" i="19"/>
  <c r="AU52" i="19" l="1"/>
  <c r="AT52" i="19"/>
  <c r="AS52" i="19"/>
  <c r="AR52" i="19"/>
  <c r="AQ52" i="19"/>
  <c r="AP52" i="19"/>
  <c r="AO52" i="19"/>
  <c r="AN52" i="19"/>
  <c r="AM52" i="19"/>
  <c r="AL52" i="19"/>
  <c r="AK52" i="19"/>
  <c r="AJ52" i="19"/>
  <c r="AI52" i="19"/>
  <c r="AH52" i="19"/>
  <c r="AG52" i="19"/>
  <c r="AF52" i="19"/>
  <c r="AU36" i="19"/>
  <c r="AT36" i="19"/>
  <c r="AS36" i="19"/>
  <c r="AR36" i="19"/>
  <c r="AQ36" i="19"/>
  <c r="AP36" i="19"/>
  <c r="AO36" i="19"/>
  <c r="AN36" i="19"/>
  <c r="AM36" i="19"/>
  <c r="AL36" i="19"/>
  <c r="AK36" i="19"/>
  <c r="AJ36" i="19"/>
  <c r="AI36" i="19"/>
  <c r="AH36" i="19"/>
  <c r="AG36" i="19"/>
  <c r="AY37" i="19" l="1"/>
  <c r="AY38" i="19"/>
  <c r="AY47" i="19"/>
  <c r="AY46" i="19"/>
  <c r="AY45" i="19"/>
  <c r="AY44" i="19"/>
  <c r="AY40" i="19"/>
  <c r="AY39" i="19"/>
  <c r="AE55" i="19" l="1"/>
  <c r="AE56" i="19"/>
  <c r="AE57" i="19"/>
  <c r="AE58" i="19"/>
  <c r="AE59" i="19"/>
  <c r="AE60" i="19"/>
  <c r="AE61" i="19"/>
  <c r="AE62" i="19"/>
  <c r="AE63" i="19"/>
  <c r="AE64" i="19"/>
  <c r="AE65" i="19"/>
  <c r="AE66" i="19"/>
  <c r="AE67" i="19"/>
  <c r="AE68" i="19"/>
  <c r="AE69" i="19"/>
  <c r="AE70" i="19"/>
  <c r="AE71" i="19"/>
  <c r="AE72" i="19"/>
  <c r="AE73" i="19"/>
  <c r="AE74" i="19"/>
  <c r="AE75" i="19"/>
  <c r="AE76" i="19"/>
  <c r="AE77" i="19"/>
  <c r="AE78" i="19"/>
  <c r="AE79" i="19"/>
  <c r="AE80" i="19"/>
  <c r="AE81" i="19"/>
  <c r="AE82" i="19"/>
  <c r="AE83" i="19"/>
  <c r="AE84" i="19"/>
  <c r="AE54" i="19"/>
  <c r="AE51" i="19"/>
  <c r="P23" i="19"/>
  <c r="AE48" i="19"/>
  <c r="AE49" i="19"/>
  <c r="AE50" i="19"/>
  <c r="AE47" i="19"/>
  <c r="AE46" i="19"/>
  <c r="AE45" i="19"/>
  <c r="AE44" i="19"/>
  <c r="AE43" i="19"/>
  <c r="AE42" i="19"/>
  <c r="AE41" i="19"/>
  <c r="AE40" i="19"/>
  <c r="AE39" i="19"/>
  <c r="AE38" i="19"/>
  <c r="AE24" i="19"/>
  <c r="AE25" i="19"/>
  <c r="AE26" i="19"/>
  <c r="AE27" i="19"/>
  <c r="AE28" i="19"/>
  <c r="AE29" i="19"/>
  <c r="AE30" i="19"/>
  <c r="AE31" i="19"/>
  <c r="AE32" i="19"/>
  <c r="AE23" i="19"/>
  <c r="AW23" i="19"/>
  <c r="AX23" i="19"/>
  <c r="AW24" i="19"/>
  <c r="AX24" i="19"/>
  <c r="AW25" i="19"/>
  <c r="AX25" i="19"/>
  <c r="AW26" i="19"/>
  <c r="AX26" i="19"/>
  <c r="AW27" i="19"/>
  <c r="AX27" i="19"/>
  <c r="AW28" i="19"/>
  <c r="AX28" i="19"/>
  <c r="AW29" i="19"/>
  <c r="AX29" i="19"/>
  <c r="AW30" i="19"/>
  <c r="AX30" i="19"/>
  <c r="AW31" i="19"/>
  <c r="AX31" i="19"/>
  <c r="AW32" i="19"/>
  <c r="AX32" i="19"/>
  <c r="BB23" i="19" l="1"/>
  <c r="BC23" i="19"/>
  <c r="J12" i="20"/>
  <c r="AC44" i="20" l="1"/>
  <c r="AC41" i="20"/>
  <c r="BG26" i="19" l="1"/>
  <c r="BG25" i="19"/>
  <c r="BF26" i="19"/>
  <c r="BF25" i="19"/>
  <c r="BF29" i="19"/>
  <c r="BF28" i="19"/>
  <c r="BF27" i="19"/>
  <c r="AY32" i="19"/>
  <c r="AY31" i="19"/>
  <c r="AY30" i="19"/>
  <c r="AY29" i="19"/>
  <c r="AY28" i="19"/>
  <c r="AY27" i="19"/>
  <c r="AY26" i="19"/>
  <c r="AY25" i="19"/>
  <c r="AY24" i="19"/>
  <c r="AY23" i="19"/>
  <c r="BC27" i="19" l="1"/>
  <c r="BB27" i="19"/>
  <c r="BB24" i="19"/>
  <c r="BB25" i="19" s="1"/>
  <c r="BB26" i="19" s="1"/>
  <c r="BC24" i="19"/>
  <c r="BC25" i="19" s="1"/>
  <c r="BC26" i="19" s="1"/>
  <c r="AY22" i="19" l="1"/>
  <c r="M19" i="20"/>
  <c r="M16" i="20"/>
  <c r="AC28" i="24" l="1"/>
  <c r="AC27" i="24"/>
  <c r="AC26" i="24"/>
  <c r="AC29" i="24" l="1"/>
  <c r="W38" i="25"/>
  <c r="H38" i="25"/>
  <c r="W37" i="25"/>
  <c r="H37" i="25"/>
  <c r="M29" i="25"/>
  <c r="C29" i="25"/>
  <c r="AC28" i="25"/>
  <c r="M28" i="25"/>
  <c r="C28" i="25"/>
  <c r="AC27" i="25"/>
  <c r="M27" i="25"/>
  <c r="C27" i="25"/>
  <c r="AC26" i="25"/>
  <c r="M24" i="25"/>
  <c r="AC31" i="25" s="1"/>
  <c r="M22" i="25"/>
  <c r="J9" i="25"/>
  <c r="J8" i="25"/>
  <c r="AC6" i="25"/>
  <c r="K6" i="25"/>
  <c r="AC5" i="25"/>
  <c r="I5" i="25"/>
  <c r="W38" i="24"/>
  <c r="H38" i="24"/>
  <c r="W37" i="24"/>
  <c r="H37" i="24"/>
  <c r="M29" i="24"/>
  <c r="C29" i="24"/>
  <c r="M28" i="24"/>
  <c r="C28" i="24"/>
  <c r="M27" i="24"/>
  <c r="C27" i="24"/>
  <c r="M24" i="24"/>
  <c r="AC31" i="24" s="1"/>
  <c r="M22" i="24"/>
  <c r="J9" i="24"/>
  <c r="J8" i="24"/>
  <c r="AC6" i="24"/>
  <c r="K6" i="24"/>
  <c r="AC5" i="24"/>
  <c r="I5" i="24"/>
  <c r="AC29" i="25" l="1"/>
  <c r="I4" i="19" l="1"/>
  <c r="I3" i="19" l="1"/>
  <c r="AD25" i="20" l="1"/>
  <c r="AB25" i="20"/>
  <c r="O19" i="20"/>
  <c r="O18" i="20"/>
  <c r="O17" i="20"/>
  <c r="M18" i="20"/>
  <c r="M17" i="20" l="1"/>
  <c r="M12" i="25"/>
  <c r="M12" i="24"/>
  <c r="O16" i="20"/>
  <c r="O12" i="25"/>
  <c r="O12" i="24"/>
  <c r="AB24" i="20"/>
  <c r="AB13" i="24"/>
  <c r="AB13" i="25"/>
  <c r="AB12" i="24"/>
  <c r="M16" i="24"/>
  <c r="M16" i="25"/>
  <c r="AB12" i="25"/>
  <c r="X28" i="20"/>
  <c r="X16" i="24"/>
  <c r="X16" i="25"/>
  <c r="AD28" i="20"/>
  <c r="AD16" i="24"/>
  <c r="AD16" i="25"/>
  <c r="AD29" i="20"/>
  <c r="AD17" i="24"/>
  <c r="AD17" i="25"/>
  <c r="O24" i="20"/>
  <c r="O16" i="25"/>
  <c r="AD12" i="25"/>
  <c r="AD12" i="24"/>
  <c r="O16" i="24"/>
  <c r="AD24" i="20"/>
  <c r="AD13" i="24"/>
  <c r="AD13" i="25"/>
  <c r="M24" i="20"/>
  <c r="AD20" i="20"/>
  <c r="M13" i="25" l="1"/>
  <c r="M13" i="24"/>
  <c r="M17" i="25"/>
  <c r="M17" i="24"/>
  <c r="AD19" i="20"/>
  <c r="AD18" i="20"/>
  <c r="M25" i="20"/>
  <c r="AB16" i="20"/>
  <c r="AB18" i="20"/>
  <c r="AB19" i="20"/>
  <c r="AB17" i="20"/>
  <c r="AB20" i="20"/>
  <c r="AD16" i="20"/>
  <c r="AD17" i="20" l="1"/>
  <c r="AD21" i="20" s="1"/>
  <c r="J13" i="20" l="1"/>
  <c r="AC6" i="20"/>
  <c r="AC5" i="20"/>
  <c r="K6" i="20"/>
  <c r="I5" i="20"/>
  <c r="M35" i="20"/>
  <c r="M21" i="20"/>
  <c r="AE10" i="20"/>
  <c r="AE9" i="20"/>
  <c r="AE8" i="20"/>
  <c r="AD8" i="24" l="1"/>
  <c r="AD9" i="24"/>
  <c r="M43" i="20"/>
  <c r="M32" i="25" s="1"/>
  <c r="AC43" i="20"/>
  <c r="AC46" i="20" s="1"/>
  <c r="M23" i="25"/>
  <c r="M23" i="24"/>
  <c r="AA4" i="19"/>
  <c r="AA3" i="19"/>
  <c r="AA2" i="19"/>
  <c r="AC42" i="20" l="1"/>
  <c r="M44" i="20"/>
  <c r="AC30" i="24"/>
  <c r="AC33" i="24" s="1"/>
  <c r="M32" i="24"/>
  <c r="AC30" i="25"/>
  <c r="AC33" i="25" s="1"/>
  <c r="AB21" i="20"/>
  <c r="M46" i="20" l="1"/>
  <c r="AA53" i="20" s="1"/>
  <c r="AC34" i="25"/>
  <c r="AC34" i="24"/>
</calcChain>
</file>

<file path=xl/comments1.xml><?xml version="1.0" encoding="utf-8"?>
<comments xmlns="http://schemas.openxmlformats.org/spreadsheetml/2006/main">
  <authors>
    <author>Birgit Cron</author>
  </authors>
  <commentList>
    <comment ref="P22" authorId="0">
      <text>
        <r>
          <rPr>
            <b/>
            <sz val="8"/>
            <color indexed="81"/>
            <rFont val="Segoe UI"/>
            <family val="2"/>
          </rPr>
          <t>Bei Rückfragen wie folgt erreichbar: 089-53 29 31 23 oder birgit.cron@bdkj-bayern.de</t>
        </r>
        <r>
          <rPr>
            <sz val="9"/>
            <color indexed="81"/>
            <rFont val="Segoe UI"/>
            <family val="2"/>
          </rPr>
          <t xml:space="preserve">
</t>
        </r>
      </text>
    </comment>
    <comment ref="AF22" authorId="0">
      <text>
        <r>
          <rPr>
            <sz val="9"/>
            <color indexed="81"/>
            <rFont val="Tahoma"/>
            <family val="2"/>
          </rPr>
          <t>Bitte Datum eintragen und
entsprechend X für die Anwesenheit setzen</t>
        </r>
      </text>
    </comment>
    <comment ref="AH22" authorId="0">
      <text>
        <r>
          <rPr>
            <sz val="9"/>
            <color indexed="81"/>
            <rFont val="Tahoma"/>
            <family val="2"/>
          </rPr>
          <t xml:space="preserve">Bitte Datum eintragen.
</t>
        </r>
      </text>
    </comment>
    <comment ref="AJ22" authorId="0">
      <text>
        <r>
          <rPr>
            <sz val="9"/>
            <color indexed="81"/>
            <rFont val="Tahoma"/>
            <family val="2"/>
          </rPr>
          <t xml:space="preserve">Bitte Datum eintragen.
</t>
        </r>
      </text>
    </comment>
    <comment ref="AL22" authorId="0">
      <text>
        <r>
          <rPr>
            <sz val="9"/>
            <color indexed="81"/>
            <rFont val="Tahoma"/>
            <family val="2"/>
          </rPr>
          <t xml:space="preserve">Bitte Datum eintragen.
</t>
        </r>
      </text>
    </comment>
    <comment ref="AN22" authorId="0">
      <text>
        <r>
          <rPr>
            <sz val="9"/>
            <color indexed="81"/>
            <rFont val="Tahoma"/>
            <family val="2"/>
          </rPr>
          <t xml:space="preserve">Bitte Datum eintragen.
</t>
        </r>
      </text>
    </comment>
    <comment ref="AP22" authorId="0">
      <text>
        <r>
          <rPr>
            <sz val="9"/>
            <color indexed="81"/>
            <rFont val="Tahoma"/>
            <family val="2"/>
          </rPr>
          <t xml:space="preserve">Bitte Datum eintragen.
</t>
        </r>
      </text>
    </comment>
    <comment ref="AR22" authorId="0">
      <text>
        <r>
          <rPr>
            <sz val="9"/>
            <color indexed="81"/>
            <rFont val="Tahoma"/>
            <family val="2"/>
          </rPr>
          <t xml:space="preserve">Bitte Datum eintragen.
</t>
        </r>
      </text>
    </comment>
    <comment ref="AT22" authorId="0">
      <text>
        <r>
          <rPr>
            <sz val="9"/>
            <color indexed="81"/>
            <rFont val="Tahoma"/>
            <family val="2"/>
          </rPr>
          <t xml:space="preserve">Bitte Datum eintragen.
</t>
        </r>
      </text>
    </comment>
    <comment ref="AF36" authorId="0">
      <text>
        <r>
          <rPr>
            <sz val="9"/>
            <color indexed="81"/>
            <rFont val="Tahoma"/>
            <family val="2"/>
          </rPr>
          <t>Bitte Datum eintragen und entspr. X für die Anwsenheit einsetzen.</t>
        </r>
      </text>
    </comment>
    <comment ref="AH36" authorId="0">
      <text>
        <r>
          <rPr>
            <sz val="9"/>
            <color indexed="81"/>
            <rFont val="Tahoma"/>
            <family val="2"/>
          </rPr>
          <t>Bitte Datum eintragen.</t>
        </r>
      </text>
    </comment>
    <comment ref="AJ36" authorId="0">
      <text>
        <r>
          <rPr>
            <sz val="9"/>
            <color indexed="81"/>
            <rFont val="Tahoma"/>
            <family val="2"/>
          </rPr>
          <t>Bitte Datum eintragen.</t>
        </r>
      </text>
    </comment>
    <comment ref="AL36" authorId="0">
      <text>
        <r>
          <rPr>
            <sz val="9"/>
            <color indexed="81"/>
            <rFont val="Tahoma"/>
            <family val="2"/>
          </rPr>
          <t>Bitte Datum eintragen.</t>
        </r>
      </text>
    </comment>
    <comment ref="AN36" authorId="0">
      <text>
        <r>
          <rPr>
            <sz val="9"/>
            <color indexed="81"/>
            <rFont val="Tahoma"/>
            <family val="2"/>
          </rPr>
          <t>Bitte Datum eintragen.</t>
        </r>
      </text>
    </comment>
    <comment ref="AP36" authorId="0">
      <text>
        <r>
          <rPr>
            <sz val="9"/>
            <color indexed="81"/>
            <rFont val="Tahoma"/>
            <family val="2"/>
          </rPr>
          <t>Bitte Datum eintragen.</t>
        </r>
      </text>
    </comment>
    <comment ref="AR36" authorId="0">
      <text>
        <r>
          <rPr>
            <sz val="9"/>
            <color indexed="81"/>
            <rFont val="Tahoma"/>
            <family val="2"/>
          </rPr>
          <t>Bitte Datum eintragen.</t>
        </r>
      </text>
    </comment>
    <comment ref="AT36" authorId="0">
      <text>
        <r>
          <rPr>
            <sz val="9"/>
            <color indexed="81"/>
            <rFont val="Tahoma"/>
            <family val="2"/>
          </rPr>
          <t>Bitte Datum eintragen.</t>
        </r>
      </text>
    </comment>
    <comment ref="AF52" authorId="0">
      <text>
        <r>
          <rPr>
            <sz val="9"/>
            <color indexed="81"/>
            <rFont val="Tahoma"/>
            <family val="2"/>
          </rPr>
          <t>Bitte Datum eintragen.</t>
        </r>
      </text>
    </comment>
    <comment ref="AH52" authorId="0">
      <text>
        <r>
          <rPr>
            <sz val="9"/>
            <color indexed="81"/>
            <rFont val="Tahoma"/>
            <family val="2"/>
          </rPr>
          <t>Bitte Datum eintragen.</t>
        </r>
      </text>
    </comment>
    <comment ref="AJ52" authorId="0">
      <text>
        <r>
          <rPr>
            <sz val="9"/>
            <color indexed="81"/>
            <rFont val="Tahoma"/>
            <family val="2"/>
          </rPr>
          <t>Bitte Datum eintragen.</t>
        </r>
      </text>
    </comment>
    <comment ref="AL52" authorId="0">
      <text>
        <r>
          <rPr>
            <sz val="9"/>
            <color indexed="81"/>
            <rFont val="Tahoma"/>
            <family val="2"/>
          </rPr>
          <t>Bitte Datum eintragen.</t>
        </r>
      </text>
    </comment>
    <comment ref="AN52" authorId="0">
      <text>
        <r>
          <rPr>
            <sz val="9"/>
            <color indexed="81"/>
            <rFont val="Tahoma"/>
            <family val="2"/>
          </rPr>
          <t>Bitte Datum eintragen.</t>
        </r>
      </text>
    </comment>
    <comment ref="AP52" authorId="0">
      <text>
        <r>
          <rPr>
            <sz val="9"/>
            <color indexed="81"/>
            <rFont val="Tahoma"/>
            <family val="2"/>
          </rPr>
          <t>Bitte Datum eintragen.</t>
        </r>
      </text>
    </comment>
    <comment ref="AR52" authorId="0">
      <text>
        <r>
          <rPr>
            <sz val="9"/>
            <color indexed="81"/>
            <rFont val="Tahoma"/>
            <family val="2"/>
          </rPr>
          <t>Bitte Datum eintragen.</t>
        </r>
      </text>
    </comment>
    <comment ref="AT52" authorId="0">
      <text>
        <r>
          <rPr>
            <sz val="9"/>
            <color indexed="81"/>
            <rFont val="Tahoma"/>
            <family val="2"/>
          </rPr>
          <t>Bitte Datum eintragen.</t>
        </r>
      </text>
    </comment>
  </commentList>
</comments>
</file>

<file path=xl/comments2.xml><?xml version="1.0" encoding="utf-8"?>
<comments xmlns="http://schemas.openxmlformats.org/spreadsheetml/2006/main">
  <authors>
    <author>Christian Heilmeier</author>
    <author>Birgit Cron</author>
  </authors>
  <commentList>
    <comment ref="I5" authorId="0">
      <text>
        <r>
          <rPr>
            <sz val="9"/>
            <color indexed="81"/>
            <rFont val="Tahoma"/>
            <family val="2"/>
          </rPr>
          <t>Kriterium für Vollständigkeits- und Vorprüfung auf Richtigkeit.
Füllt sich über Teilnehmendenliste aus.</t>
        </r>
      </text>
    </comment>
    <comment ref="AC5" authorId="0">
      <text>
        <r>
          <rPr>
            <sz val="9"/>
            <color indexed="81"/>
            <rFont val="Tahoma"/>
            <family val="2"/>
          </rPr>
          <t>Kriterium für Vollständigkeits- und Vorprüfung auf Richtigkeit.
Füllt sich über Teilnehmerliste aus.</t>
        </r>
      </text>
    </comment>
    <comment ref="K6" authorId="0">
      <text>
        <r>
          <rPr>
            <sz val="9"/>
            <color indexed="81"/>
            <rFont val="Tahoma"/>
            <family val="2"/>
          </rPr>
          <t>Kriterium für Vollständigkeits- und Vorprüfung auf Richtigkeit.
Füllt sich über Teilnehmendenliste aus.</t>
        </r>
      </text>
    </comment>
    <comment ref="AC6" authorId="0">
      <text>
        <r>
          <rPr>
            <sz val="9"/>
            <color indexed="81"/>
            <rFont val="Tahoma"/>
            <family val="2"/>
          </rPr>
          <t>Kriterium für Vollständigkeits- und Vorprüfung auf Richtigkeit.
Füllt sich über Teilnehmendenliste aus.</t>
        </r>
      </text>
    </comment>
    <comment ref="J8" authorId="0">
      <text>
        <r>
          <rPr>
            <sz val="9"/>
            <color indexed="81"/>
            <rFont val="Tahoma"/>
            <family val="2"/>
          </rPr>
          <t>Kriterium für Vollständigkeits- und Vorprüfung auf Richtigkeit.
Mind. 1 Eingabe notwendig.</t>
        </r>
      </text>
    </comment>
    <comment ref="J12" authorId="0">
      <text>
        <r>
          <rPr>
            <sz val="9"/>
            <color indexed="81"/>
            <rFont val="Tahoma"/>
            <family val="2"/>
          </rPr>
          <t>Füllt sich über Teilnehmendenliste aus.</t>
        </r>
      </text>
    </comment>
    <comment ref="J13" authorId="0">
      <text>
        <r>
          <rPr>
            <sz val="9"/>
            <color indexed="81"/>
            <rFont val="Tahoma"/>
            <family val="2"/>
          </rPr>
          <t>Füllt sich über Teilnehmendenliste aus.</t>
        </r>
      </text>
    </comment>
    <comment ref="C15" authorId="0">
      <text>
        <r>
          <rPr>
            <sz val="9"/>
            <color indexed="81"/>
            <rFont val="Tahoma"/>
            <family val="2"/>
          </rPr>
          <t>Füllt sich über Teilnehmendenliste aus.</t>
        </r>
      </text>
    </comment>
    <comment ref="C16" authorId="1">
      <text>
        <r>
          <rPr>
            <sz val="8"/>
            <color indexed="81"/>
            <rFont val="Segoe UI"/>
            <family val="2"/>
          </rPr>
          <t>Schreiben mit ensprechender Begründung beilegen</t>
        </r>
        <r>
          <rPr>
            <sz val="9"/>
            <color indexed="81"/>
            <rFont val="Segoe UI"/>
            <family val="2"/>
          </rPr>
          <t xml:space="preserve">
</t>
        </r>
      </text>
    </comment>
    <comment ref="M34" authorId="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M44" authorId="0">
      <text>
        <r>
          <rPr>
            <sz val="9"/>
            <color indexed="81"/>
            <rFont val="Tahoma"/>
            <family val="2"/>
          </rPr>
          <t>Muss größer 0 sein, ansonsten ist die Maßnahme nicht förderfähig. Ergibt sich aus der Differenz zwischen Gesamtsumme der Ausgaben &amp; Gesamtsumme der Einnahmen</t>
        </r>
      </text>
    </comment>
    <comment ref="M46" authorId="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H50" authorId="0">
      <text>
        <r>
          <rPr>
            <sz val="9"/>
            <color indexed="81"/>
            <rFont val="Tahoma"/>
            <family val="2"/>
          </rPr>
          <t>Kriterium für Vollständigkeits- und Vorprüfung auf Richtigkeit.</t>
        </r>
      </text>
    </comment>
    <comment ref="C52" authorId="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<sst xmlns="http://schemas.openxmlformats.org/spreadsheetml/2006/main" count="429" uniqueCount="250">
  <si>
    <t>Raummieten</t>
  </si>
  <si>
    <t>Honorare</t>
  </si>
  <si>
    <t>18 bis unter 27 Jahre</t>
  </si>
  <si>
    <t>01</t>
  </si>
  <si>
    <t>02</t>
  </si>
  <si>
    <t>03</t>
  </si>
  <si>
    <t>04</t>
  </si>
  <si>
    <t>05</t>
  </si>
  <si>
    <t>06</t>
  </si>
  <si>
    <t>07</t>
  </si>
  <si>
    <t>08</t>
  </si>
  <si>
    <t>09</t>
  </si>
  <si>
    <t>10</t>
  </si>
  <si>
    <t>11</t>
  </si>
  <si>
    <t>12</t>
  </si>
  <si>
    <t>13</t>
  </si>
  <si>
    <t>14</t>
  </si>
  <si>
    <t>15</t>
  </si>
  <si>
    <t>16</t>
  </si>
  <si>
    <t>17</t>
  </si>
  <si>
    <t>Bayerischer Jugendring</t>
  </si>
  <si>
    <t>Erläuterungen zum Tabellenblatt "Anträge", Spalte "H", Themenschwerpunkt</t>
  </si>
  <si>
    <t>Sonstige</t>
  </si>
  <si>
    <t>Kein festgelegter Schwerpunkt</t>
  </si>
  <si>
    <t>Themenschwerpunkt</t>
  </si>
  <si>
    <t xml:space="preserve">Schlüssel </t>
  </si>
  <si>
    <t>Bemerkung</t>
  </si>
  <si>
    <t>Honorarkräfte</t>
  </si>
  <si>
    <t>45 Jahre und älter</t>
  </si>
  <si>
    <t>27 bis unter 45 Jahre</t>
  </si>
  <si>
    <t>unter 16 Jahre</t>
  </si>
  <si>
    <t>Vorbereitungs- und Organisationskosten</t>
  </si>
  <si>
    <t>Versicherungen</t>
  </si>
  <si>
    <t>PLZ d. Antragsstellers</t>
  </si>
  <si>
    <t>TN-Auflistungen</t>
  </si>
  <si>
    <t>Einnahmen</t>
  </si>
  <si>
    <t>Betrag</t>
  </si>
  <si>
    <t>Verpflegung/Übernachtung</t>
  </si>
  <si>
    <t>Kinderbetreuung/Assistenz</t>
  </si>
  <si>
    <t>Arbeits- und Hilfsmittel</t>
  </si>
  <si>
    <t>Freiwillige Arbeitsleistung</t>
  </si>
  <si>
    <t>Fehlbetrag</t>
  </si>
  <si>
    <t>a)</t>
  </si>
  <si>
    <t>b)</t>
  </si>
  <si>
    <t>c)</t>
  </si>
  <si>
    <t>d)</t>
  </si>
  <si>
    <t>Themenschwerpunkte</t>
  </si>
  <si>
    <t>e)</t>
  </si>
  <si>
    <t>(bis zu drei Nennungen)</t>
  </si>
  <si>
    <t>Teilnehmende 18 bis unter 27 Jahre</t>
  </si>
  <si>
    <t>Teilnehmer gesamt</t>
  </si>
  <si>
    <t>16 bis unter 18 Jahre</t>
  </si>
  <si>
    <t>bis 45 Jahre</t>
  </si>
  <si>
    <t>Mitarbeit von sonstigen pädagogisch tätigen Personen</t>
  </si>
  <si>
    <t>Freiwillige Arbeitsleistungen (Std.)</t>
  </si>
  <si>
    <t>Sonstige Zuschüsse</t>
  </si>
  <si>
    <t>Herkunft</t>
  </si>
  <si>
    <t>Bezeichnung d. Maßnahme</t>
  </si>
  <si>
    <t>Natur- und umweltbezogene Schwerpunkte</t>
  </si>
  <si>
    <t>z.B. Tierschutz, Umweltschutz, Mülltrennung, Aufforstung</t>
  </si>
  <si>
    <t>Handwerklich-technische Schwerpunkte</t>
  </si>
  <si>
    <t>z.B. Elektronik-, Metall- und Holzarbeiten</t>
  </si>
  <si>
    <t>Rettungs- und Hilfstechniken</t>
  </si>
  <si>
    <t>z.B. Umgangmit Rettungsgerät, technische und medizinische Hilfeleistungen, Erste-Hilfe-Kurse,feuerwehrtechnische Übungen</t>
  </si>
  <si>
    <t xml:space="preserve">z.B. Themen wie Inklusion, Integration,Migration, Berufsorientierung, Rechtsextremismus,( Trans- ) Gender, Sexualität, Aufklärung, Religion im Rahmen von Diskussionsrunden, Exkursionen o. Ä. </t>
  </si>
  <si>
    <t>z.B. Umgang und Nutzung von Medien, wie PC, Konsolen, digitale Medien, Handy, Video &amp; Foto oder pädagogische Arbeit und Aufklärungsangebote zu digitalen Medien, Blogs, Webseiten, Computer- und Netzwerkspiele, Hardware</t>
  </si>
  <si>
    <t xml:space="preserve">Hauswirtschaftliche Schwerpunkte </t>
  </si>
  <si>
    <t>z.B. Kochen, Backen, Ernährungsfragen</t>
  </si>
  <si>
    <t>Jugendkulturelle und künstlerisch kreative Schwerpunkte</t>
  </si>
  <si>
    <t>z.B. Basteln, Kunst bzw. künstlerisches Gestalten, Musik, Tanz, Theater, Konzerte, Discos</t>
  </si>
  <si>
    <t>Spielbezogene Schwerpunkte</t>
  </si>
  <si>
    <t>z.B. Gesellschaftsspiele, Gruppenspiele, Outdoorgames;nicht gemeint sind Computer- und Onlinespiele, diese sind unter 05 anzugeben</t>
  </si>
  <si>
    <t>Sportbezogene Schwerpunkte</t>
  </si>
  <si>
    <t>z.B. Klettern, Tanzsport, Turniere, Fußballcamps, Selbstverteidigungskurse</t>
  </si>
  <si>
    <t>Schwerpunkte im Bereich der Traditions- und Brauchtumspflege</t>
  </si>
  <si>
    <t xml:space="preserve"> z. B. Karneval/Fastnacht/Fasching, Trachten</t>
  </si>
  <si>
    <t>Schwerpunkte im Bereich der Didaktik und Methodik</t>
  </si>
  <si>
    <t>trifft bei AEJ immer zu  (z.B. Juleica-Kurse)</t>
  </si>
  <si>
    <t>Geschlechtsdifferenzierte Schwerpunkte</t>
  </si>
  <si>
    <t>z.B. Angebote zur sexuellen Orientierung und geschlechtlichen Identität einschl. der Themen Aufklärung und Sexualität</t>
  </si>
  <si>
    <t>Schulbegleitende Angebotsschwerpunkte</t>
  </si>
  <si>
    <t>kommt in der Jugendarbeit nicht vor ( z.B. Hausaufgabenbetreuung, Lerngruppen )</t>
  </si>
  <si>
    <t>Beratungen</t>
  </si>
  <si>
    <t>kommt hier nicht vor (bewusst initiierte Beratungsgespräche, nicht gemeint sind spontane „Ratgebergespräche“ im normalen Alltag des Angebots)</t>
  </si>
  <si>
    <t>Auseinandersetzung mit dem Thema Gewalt und Gewaltprävention</t>
  </si>
  <si>
    <t>(einschließlich sexueller Gewalt)</t>
  </si>
  <si>
    <t>Medien (-pädagogische) Schwerpunkte</t>
  </si>
  <si>
    <t>männl.</t>
  </si>
  <si>
    <t>weibl.</t>
  </si>
  <si>
    <t>Ehrenamtlich/pädagog. tätige Personen</t>
  </si>
  <si>
    <t>Praktikanten</t>
  </si>
  <si>
    <t>Haupt-/Nebenberuflich tätige Personen</t>
  </si>
  <si>
    <t>€</t>
  </si>
  <si>
    <t>Sonst. Personen</t>
  </si>
  <si>
    <t>Teilnehmergebühren gesamt</t>
  </si>
  <si>
    <t>Kennziffer</t>
  </si>
  <si>
    <t>€ oder Std.</t>
  </si>
  <si>
    <t>Die Überweisung des Zuschusses soll auf folgende Bankverbindung erfolgen:</t>
  </si>
  <si>
    <t>Kontoinhaber:</t>
  </si>
  <si>
    <t>IBAN:</t>
  </si>
  <si>
    <t>Geldinstitut:</t>
  </si>
  <si>
    <t>BIC:</t>
  </si>
  <si>
    <t>(Gesellschafts-)polit., histor., arbeitsweltbez., interkult., weltansch., relig. Schwerpunkte</t>
  </si>
  <si>
    <t>Anhänge</t>
  </si>
  <si>
    <t>Programm, bestehen aus:</t>
  </si>
  <si>
    <t>Zielsetzung (ggf. Teilziele) der Maßnahme</t>
  </si>
  <si>
    <t>Tatsächlicher Zeitablauf</t>
  </si>
  <si>
    <t>den jeweiligen Inhalten</t>
  </si>
  <si>
    <t>den angewandten Methoden</t>
  </si>
  <si>
    <t>Teilnehmerliste</t>
  </si>
  <si>
    <t>(inkl. Referenten/verantw. Mitarbeiter usw.)</t>
  </si>
  <si>
    <t>f)</t>
  </si>
  <si>
    <t>g)</t>
  </si>
  <si>
    <t>h)</t>
  </si>
  <si>
    <t>i)</t>
  </si>
  <si>
    <t>j)</t>
  </si>
  <si>
    <t>k)</t>
  </si>
  <si>
    <t>l)</t>
  </si>
  <si>
    <t>m)</t>
  </si>
  <si>
    <t>n)</t>
  </si>
  <si>
    <t>o)</t>
  </si>
  <si>
    <t>Referierende/
Pädagog. tätige Personen</t>
  </si>
  <si>
    <t>Status</t>
  </si>
  <si>
    <t>Der Förderbedingungen entsprechend wird ein Zuschuss in Höhe von</t>
  </si>
  <si>
    <t>zugeteilt.</t>
  </si>
  <si>
    <t>Datum</t>
  </si>
  <si>
    <t>Unterschrift</t>
  </si>
  <si>
    <t>Hinweis für den Antragsteller:</t>
  </si>
  <si>
    <t>p)</t>
  </si>
  <si>
    <t>Bezeichnung der Maßnahme:</t>
  </si>
  <si>
    <t>Alter</t>
  </si>
  <si>
    <t>m</t>
  </si>
  <si>
    <t>w</t>
  </si>
  <si>
    <t>EA</t>
  </si>
  <si>
    <t>HA</t>
  </si>
  <si>
    <t>HO</t>
  </si>
  <si>
    <t>PR</t>
  </si>
  <si>
    <t>SO</t>
  </si>
  <si>
    <t>Kennzeichen:</t>
  </si>
  <si>
    <t>Gesamtsumme Einnahmen</t>
  </si>
  <si>
    <t>Gesamtausgaben</t>
  </si>
  <si>
    <t>Zwischensumme</t>
  </si>
  <si>
    <t>Ausgaben Gesamt</t>
  </si>
  <si>
    <t>Verbindlicher Fördervorschlag</t>
  </si>
  <si>
    <t>Auszahlungsbescheid</t>
  </si>
  <si>
    <t>Den Förderbedingungen entsprechend wird ein Zuschuss in Höhe von</t>
  </si>
  <si>
    <t>Liste Teilnehmer(innen) / Referenten(innen)</t>
  </si>
  <si>
    <t>Antragsteller:</t>
  </si>
  <si>
    <t>Ort der Maßnahme:</t>
  </si>
  <si>
    <t>Angaben zum Antragsteller:</t>
  </si>
  <si>
    <t>Name Antragsteller</t>
  </si>
  <si>
    <t>PLZ Antragsteller</t>
  </si>
  <si>
    <t>Ort Antragsteller</t>
  </si>
  <si>
    <t>Angaben zur Maßnahme:</t>
  </si>
  <si>
    <t>Bezeichnung der Maßnahme</t>
  </si>
  <si>
    <t>PLZ der Maßnahme</t>
  </si>
  <si>
    <t>Ort der Maßnahme</t>
  </si>
  <si>
    <t>A. Referenten(innen) / verantwortliche Personen</t>
  </si>
  <si>
    <r>
      <t>*</t>
    </r>
    <r>
      <rPr>
        <b/>
        <i/>
        <u/>
        <sz val="12"/>
        <color theme="1"/>
        <rFont val="Calibri"/>
        <family val="2"/>
        <scheme val="minor"/>
      </rPr>
      <t>EA</t>
    </r>
    <r>
      <rPr>
        <i/>
        <sz val="12"/>
        <color theme="1"/>
        <rFont val="Calibri"/>
        <family val="2"/>
        <scheme val="minor"/>
      </rPr>
      <t xml:space="preserve"> (ehrenamtlich. MA), </t>
    </r>
    <r>
      <rPr>
        <b/>
        <i/>
        <u/>
        <sz val="12"/>
        <color theme="1"/>
        <rFont val="Calibri"/>
        <family val="2"/>
        <scheme val="minor"/>
      </rPr>
      <t>HA</t>
    </r>
    <r>
      <rPr>
        <i/>
        <sz val="12"/>
        <color theme="1"/>
        <rFont val="Calibri"/>
        <family val="2"/>
        <scheme val="minor"/>
      </rPr>
      <t xml:space="preserve"> (haupt-/nebenberuflicher MA), </t>
    </r>
    <r>
      <rPr>
        <b/>
        <i/>
        <u/>
        <sz val="12"/>
        <color theme="1"/>
        <rFont val="Calibri"/>
        <family val="2"/>
        <scheme val="minor"/>
      </rPr>
      <t>HO</t>
    </r>
    <r>
      <rPr>
        <i/>
        <sz val="12"/>
        <color theme="1"/>
        <rFont val="Calibri"/>
        <family val="2"/>
        <scheme val="minor"/>
      </rPr>
      <t xml:space="preserve"> (Honorarkraft), </t>
    </r>
    <r>
      <rPr>
        <b/>
        <i/>
        <u/>
        <sz val="12"/>
        <color theme="1"/>
        <rFont val="Calibri"/>
        <family val="2"/>
        <scheme val="minor"/>
      </rPr>
      <t>PR</t>
    </r>
    <r>
      <rPr>
        <i/>
        <sz val="12"/>
        <color theme="1"/>
        <rFont val="Calibri"/>
        <family val="2"/>
        <scheme val="minor"/>
      </rPr>
      <t xml:space="preserve"> (Praktikant), </t>
    </r>
    <r>
      <rPr>
        <b/>
        <i/>
        <u/>
        <sz val="12"/>
        <color theme="1"/>
        <rFont val="Calibri"/>
        <family val="2"/>
        <scheme val="minor"/>
      </rPr>
      <t>SO</t>
    </r>
    <r>
      <rPr>
        <i/>
        <sz val="12"/>
        <color theme="1"/>
        <rFont val="Calibri"/>
        <family val="2"/>
        <scheme val="minor"/>
      </rPr>
      <t xml:space="preserve"> (sonstige)</t>
    </r>
  </si>
  <si>
    <t>Nr</t>
  </si>
  <si>
    <t>Name, Vorname</t>
  </si>
  <si>
    <r>
      <t xml:space="preserve">Kennz.*
</t>
    </r>
    <r>
      <rPr>
        <i/>
        <sz val="10"/>
        <color theme="1"/>
        <rFont val="Calibri"/>
        <family val="2"/>
        <scheme val="minor"/>
      </rPr>
      <t>(s.oben)</t>
    </r>
  </si>
  <si>
    <t>B. Teilnehmer(innen)</t>
  </si>
  <si>
    <t>18-&lt;27</t>
  </si>
  <si>
    <t>&gt;27</t>
  </si>
  <si>
    <t>Antragssteller(in)</t>
  </si>
  <si>
    <t>27 Jahre und älter</t>
  </si>
  <si>
    <r>
      <rPr>
        <b/>
        <i/>
        <u/>
        <sz val="11"/>
        <color rgb="FFFF0000"/>
        <rFont val="Calibri"/>
        <family val="2"/>
        <scheme val="minor"/>
      </rPr>
      <t>HINWEIS:</t>
    </r>
    <r>
      <rPr>
        <b/>
        <i/>
        <sz val="11"/>
        <color theme="1"/>
        <rFont val="Calibri"/>
        <family val="2"/>
        <scheme val="minor"/>
      </rPr>
      <t xml:space="preserve">
In Kenntnis der strafrechtlichen Bedeutung unvollständiger oder falscher Angaben, wird versichert, dass die Einnahmen und Ausgaben nach den Rechtsgrundlagen im Zusammenhang mit dem geförderten Vorhaben angefallen sind und die Rahmenrichtlinien sowie fachlichen Anforderungen eingehalten werden. Dem Unterzeichner ist bekannt, dass Zuwendung im Falle Ihrer zweckwidrigen Verwendung der Rückforderung und Verzinsung unterliegt. Es wird bestätigt, dass die in dem vorliegenden Verwendungsnachweis aufgeführte Ausgaben tatsächlich unmittelbar für diese Maßnahme entstanden und durch Belege nachgewiesen sind. Belege müssen zum Zwecke einer möglichen Nachprüfung fünf Jahre nach Durchführung der Maßnahme aufbewahrt werden.</t>
    </r>
  </si>
  <si>
    <t/>
  </si>
  <si>
    <t>Teilnehmer m</t>
  </si>
  <si>
    <t>Teilnehmer w</t>
  </si>
  <si>
    <t>&lt;16</t>
  </si>
  <si>
    <t>16-&lt;18</t>
  </si>
  <si>
    <t>27-&lt;45</t>
  </si>
  <si>
    <t>&gt;45</t>
  </si>
  <si>
    <t>&lt;45</t>
  </si>
  <si>
    <t>&gt;=45</t>
  </si>
  <si>
    <t>Betrag verr. m. Stundensatz:</t>
  </si>
  <si>
    <t>Unentgeltliche Sachleistung (Euro)</t>
  </si>
  <si>
    <t>Beginn der Maßnahme:</t>
  </si>
  <si>
    <t>Ende der Maßnahme:</t>
  </si>
  <si>
    <t>Schulen:</t>
  </si>
  <si>
    <t>Hauptschule</t>
  </si>
  <si>
    <t>Realschule</t>
  </si>
  <si>
    <t>Gymnasium</t>
  </si>
  <si>
    <t>Förderschule</t>
  </si>
  <si>
    <t>integrierte Gesamtschule</t>
  </si>
  <si>
    <t>berufsbildene Schule</t>
  </si>
  <si>
    <t>Schulformen:</t>
  </si>
  <si>
    <t>Halbtagsschule</t>
  </si>
  <si>
    <t>offene Ganztagsschule</t>
  </si>
  <si>
    <t>teilgebundene Ganztagsschule</t>
  </si>
  <si>
    <t>gebundene Ganztagsschule</t>
  </si>
  <si>
    <t>Schule mit mehreren Bildungsgängen</t>
  </si>
  <si>
    <t>Teilnehmer gesamt m/w</t>
  </si>
  <si>
    <r>
      <t xml:space="preserve">Teilnehmer gesamt </t>
    </r>
    <r>
      <rPr>
        <b/>
        <sz val="10"/>
        <rFont val="Calibri"/>
        <family val="2"/>
      </rPr>
      <t>Σ</t>
    </r>
  </si>
  <si>
    <t>Ausgaben</t>
  </si>
  <si>
    <t>Fahrtkosten</t>
  </si>
  <si>
    <t>70% der förderfähigen Ausgaben</t>
  </si>
  <si>
    <t>&lt;15</t>
  </si>
  <si>
    <t>15-&lt;18</t>
  </si>
  <si>
    <t>Förderung der Aus- und Fortbildung von ehrenamtlichen Jugendleiter_innen (AEJ) 
aus Mitteln des Kinder- und Jugendprogramms der Bayerischen Staatsregierung</t>
  </si>
  <si>
    <t xml:space="preserve"> Ausgaben</t>
  </si>
  <si>
    <t>70% der Ausgaben Gesamt</t>
  </si>
  <si>
    <t>Zuschussbetrag</t>
  </si>
  <si>
    <t>Summe Einnahmen</t>
  </si>
  <si>
    <t>Summe Ausgaben</t>
  </si>
  <si>
    <t xml:space="preserve"> unter 15 Jahre nur mit Ausnahmeregelung</t>
  </si>
  <si>
    <t>Teilnehmende 15 bis unter 18 Jahre</t>
  </si>
  <si>
    <t>70% Gesamtausgaben</t>
  </si>
  <si>
    <t>80 % unentgeltliche Sachleistungen</t>
  </si>
  <si>
    <t>Liste der im Rahmen der Kinderbetreuung</t>
  </si>
  <si>
    <t xml:space="preserve">und Assistenz bei Teilnehmenden </t>
  </si>
  <si>
    <t>q)</t>
  </si>
  <si>
    <t>Stundenzettel</t>
  </si>
  <si>
    <t>Wohnort</t>
  </si>
  <si>
    <t>PLZ</t>
  </si>
  <si>
    <t>1. Seminar</t>
  </si>
  <si>
    <t>Verwendungsnachweis Kurzseminar</t>
  </si>
  <si>
    <t>Letztes Seminar</t>
  </si>
  <si>
    <t>Auszahlungsbescheid Kurzseminar</t>
  </si>
  <si>
    <t xml:space="preserve">Auszahlungsbescheid/Kurzseminar Kopie </t>
  </si>
  <si>
    <t>letztes Seminar</t>
  </si>
  <si>
    <t>Unterschrift/Stempel</t>
  </si>
  <si>
    <t>Stunden</t>
  </si>
  <si>
    <t>3. Seminar</t>
  </si>
  <si>
    <t>2. Seminar</t>
  </si>
  <si>
    <t>4. Seminar</t>
  </si>
  <si>
    <t>5. Seminar</t>
  </si>
  <si>
    <t>6. Seminar</t>
  </si>
  <si>
    <t>7. Seminar</t>
  </si>
  <si>
    <t>8. Seminar</t>
  </si>
  <si>
    <t>&lt;Datum 2&gt;</t>
  </si>
  <si>
    <t>&lt;Datum 3&gt;</t>
  </si>
  <si>
    <t>&lt;Datum 4&gt;</t>
  </si>
  <si>
    <t>&lt;Datum 5&gt;</t>
  </si>
  <si>
    <t>&lt;Datum 6&gt;</t>
  </si>
  <si>
    <t>&lt;Datum 7&gt;</t>
  </si>
  <si>
    <t>&lt;Datum 8&gt;</t>
  </si>
  <si>
    <t>&lt;Datum 1&gt;</t>
  </si>
  <si>
    <t>Soll-Zeitstunden</t>
  </si>
  <si>
    <t>Dauer</t>
  </si>
  <si>
    <t>Einladung</t>
  </si>
  <si>
    <t>Beginn der Maßnahme</t>
  </si>
  <si>
    <t>Ende der Maßnahme</t>
  </si>
  <si>
    <t>Auf den oben bezeichneten Antrag wird ein Zuschuss gewährt. Die Förderung ist zweckbestimmt für die oben genannte Maßnahme</t>
  </si>
  <si>
    <t>gewährt</t>
  </si>
  <si>
    <t>Vom Landesjugendwerk der AWO Bayern auszufüllen:</t>
  </si>
  <si>
    <t>Es wird bestätigt,dass die Maßnahme den Zielen und Inhalten des Landesjugendwerks der AWO Bayern entspricht, ferner den Rahmenrichtlinien des BJR der Antragsteller zuschussberechtigt sowie der Antrag richtig und vollständig ist.</t>
  </si>
  <si>
    <t>Landesjugendwerk der AWO Bayern</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</si>
</sst>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00\ [$€-407]_-;\-* #,##0.00\ [$€-407]_-;_-* &quot;-&quot;??\ [$€-407]_-;_-@_-"/>
    <numFmt numFmtId="165" formatCode="0.0\ &quot;Std.&quot;"/>
    <numFmt numFmtId="166" formatCode="0.0"/>
    <numFmt numFmtId="167" formatCode="dd/mm/yy;@"/>
    <numFmt numFmtId="168" formatCode="0.00\ &quot;€/Std.&quot;"/>
    <numFmt numFmtId="169" formatCode="#,##0.00\ &quot;€&quot;"/>
    <numFmt numFmtId="170" formatCode="0&quot;.&quot;"/>
  </numFmts>
  <fonts count="51" x14ac:knownFonts="1">
    <font>
      <sz val="11"/>
      <color theme="1"/>
      <name val="Calibri"/>
      <family val="2"/>
      <scheme val="minor"/>
    </font>
    <font>
      <sz val="11"/>
      <color theme="1"/>
      <name val="Arial"/>
      <family val="2"/>
    </font>
    <font>
      <sz val="11"/>
      <color theme="1"/>
      <name val="Arial"/>
      <family val="2"/>
    </font>
    <font>
      <b/>
      <sz val="11"/>
      <color indexed="8"/>
      <name val="Arial"/>
      <family val="2"/>
    </font>
    <font>
      <b/>
      <sz val="11"/>
      <color indexed="8"/>
      <name val="Batang"/>
      <family val="1"/>
    </font>
    <font>
      <sz val="11"/>
      <color indexed="8"/>
      <name val="Arial"/>
      <family val="2"/>
    </font>
    <font>
      <sz val="9"/>
      <color theme="1"/>
      <name val="Arial"/>
      <family val="2"/>
    </font>
    <font>
      <sz val="11"/>
      <color theme="1"/>
      <name val="Arial"/>
      <family val="2"/>
    </font>
    <font>
      <b/>
      <sz val="9"/>
      <color theme="1"/>
      <name val="Arial"/>
      <family val="2"/>
    </font>
    <font>
      <i/>
      <sz val="9"/>
      <color theme="1"/>
      <name val="Arial"/>
      <family val="2"/>
    </font>
    <font>
      <b/>
      <sz val="11"/>
      <color theme="1"/>
      <name val="Calibri"/>
      <family val="2"/>
      <scheme val="minor"/>
    </font>
    <font>
      <sz val="9"/>
      <color indexed="81"/>
      <name val="Tahoma"/>
      <family val="2"/>
    </font>
    <font>
      <b/>
      <sz val="9"/>
      <color indexed="81"/>
      <name val="Tahoma"/>
      <family val="2"/>
    </font>
    <font>
      <sz val="8"/>
      <color theme="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9"/>
      <color theme="1"/>
      <name val="Calibri"/>
      <family val="2"/>
      <scheme val="minor"/>
    </font>
    <font>
      <sz val="11"/>
      <color theme="1" tint="0.34998626667073579"/>
      <name val="Calibri"/>
      <family val="2"/>
      <scheme val="minor"/>
    </font>
    <font>
      <sz val="11"/>
      <color theme="4" tint="0.79998168889431442"/>
      <name val="Calibri"/>
      <family val="2"/>
      <scheme val="minor"/>
    </font>
    <font>
      <sz val="11"/>
      <color rgb="FFFFFF99"/>
      <name val="Calibri"/>
      <family val="2"/>
      <scheme val="minor"/>
    </font>
    <font>
      <sz val="11"/>
      <name val="Calibri"/>
      <family val="2"/>
      <scheme val="minor"/>
    </font>
    <font>
      <b/>
      <sz val="12"/>
      <color theme="1"/>
      <name val="Calibri"/>
      <family val="2"/>
      <scheme val="minor"/>
    </font>
    <font>
      <sz val="12"/>
      <color theme="1"/>
      <name val="Calibri"/>
      <family val="2"/>
      <scheme val="minor"/>
    </font>
    <font>
      <sz val="11"/>
      <color theme="1"/>
      <name val="Calibri"/>
      <family val="2"/>
      <scheme val="minor"/>
    </font>
    <font>
      <sz val="11"/>
      <color rgb="FFFF0000"/>
      <name val="Calibri"/>
      <family val="2"/>
      <scheme val="minor"/>
    </font>
    <font>
      <b/>
      <u/>
      <sz val="10"/>
      <color theme="1"/>
      <name val="Calibri"/>
      <family val="2"/>
      <scheme val="minor"/>
    </font>
    <font>
      <b/>
      <i/>
      <sz val="12"/>
      <color theme="1"/>
      <name val="Calibri"/>
      <family val="2"/>
      <scheme val="minor"/>
    </font>
    <font>
      <b/>
      <u/>
      <sz val="12"/>
      <color theme="1"/>
      <name val="Calibri"/>
      <family val="2"/>
      <scheme val="minor"/>
    </font>
    <font>
      <i/>
      <sz val="12"/>
      <color theme="1"/>
      <name val="Calibri"/>
      <family val="2"/>
      <scheme val="minor"/>
    </font>
    <font>
      <b/>
      <i/>
      <u/>
      <sz val="12"/>
      <color theme="1"/>
      <name val="Calibri"/>
      <family val="2"/>
      <scheme val="minor"/>
    </font>
    <font>
      <i/>
      <sz val="10"/>
      <color theme="1"/>
      <name val="Calibri"/>
      <family val="2"/>
      <scheme val="minor"/>
    </font>
    <font>
      <b/>
      <i/>
      <sz val="11"/>
      <color theme="1"/>
      <name val="Calibri"/>
      <family val="2"/>
      <scheme val="minor"/>
    </font>
    <font>
      <b/>
      <i/>
      <u/>
      <sz val="11"/>
      <color rgb="FFFF0000"/>
      <name val="Calibri"/>
      <family val="2"/>
      <scheme val="minor"/>
    </font>
    <font>
      <b/>
      <i/>
      <sz val="10"/>
      <color theme="1"/>
      <name val="Calibri"/>
      <family val="2"/>
      <scheme val="minor"/>
    </font>
    <font>
      <b/>
      <i/>
      <u val="double"/>
      <sz val="10"/>
      <color theme="1"/>
      <name val="Calibri"/>
      <family val="2"/>
      <scheme val="minor"/>
    </font>
    <font>
      <b/>
      <i/>
      <u val="double"/>
      <sz val="11"/>
      <color theme="1"/>
      <name val="Calibri"/>
      <family val="2"/>
      <scheme val="minor"/>
    </font>
    <font>
      <i/>
      <sz val="11"/>
      <color theme="1"/>
      <name val="Calibri"/>
      <family val="2"/>
      <scheme val="minor"/>
    </font>
    <font>
      <b/>
      <sz val="10"/>
      <name val="Calibri"/>
      <family val="2"/>
    </font>
    <font>
      <b/>
      <i/>
      <u/>
      <sz val="10"/>
      <color rgb="FFFF0000"/>
      <name val="Calibri"/>
      <family val="2"/>
      <scheme val="minor"/>
    </font>
    <font>
      <sz val="8"/>
      <color rgb="FFFF0000"/>
      <name val="Calibri"/>
      <family val="2"/>
      <scheme val="minor"/>
    </font>
    <font>
      <sz val="10"/>
      <color rgb="FFFF0000"/>
      <name val="Calibri"/>
      <family val="2"/>
      <scheme val="minor"/>
    </font>
    <font>
      <b/>
      <sz val="10"/>
      <color rgb="FFFF0000"/>
      <name val="Calibri"/>
      <family val="2"/>
      <scheme val="minor"/>
    </font>
    <font>
      <b/>
      <i/>
      <sz val="10"/>
      <color rgb="FFFF0000"/>
      <name val="Calibri"/>
      <family val="2"/>
      <scheme val="minor"/>
    </font>
    <font>
      <sz val="9"/>
      <color indexed="81"/>
      <name val="Segoe UI"/>
      <family val="2"/>
    </font>
    <font>
      <b/>
      <i/>
      <sz val="11"/>
      <color rgb="FFFF0000"/>
      <name val="Calibri"/>
      <family val="2"/>
      <scheme val="minor"/>
    </font>
    <font>
      <sz val="8"/>
      <color indexed="81"/>
      <name val="Segoe UI"/>
      <family val="2"/>
    </font>
    <font>
      <b/>
      <sz val="8"/>
      <color indexed="81"/>
      <name val="Segoe UI"/>
      <family val="2"/>
    </font>
    <font>
      <sz val="10"/>
      <color theme="4" tint="0.79998168889431442"/>
      <name val="Calibri"/>
      <family val="2"/>
      <scheme val="minor"/>
    </font>
  </fonts>
  <fills count="10">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EAEAEA"/>
        <bgColor indexed="64"/>
      </patternFill>
    </fill>
    <fill>
      <patternFill patternType="solid">
        <fgColor theme="0" tint="-4.9989318521683403E-2"/>
        <bgColor indexed="64"/>
      </patternFill>
    </fill>
    <fill>
      <patternFill patternType="solid">
        <fgColor theme="2"/>
        <bgColor indexed="64"/>
      </patternFill>
    </fill>
    <fill>
      <patternFill patternType="solid">
        <fgColor theme="2" tint="-0.249977111117893"/>
        <bgColor indexed="64"/>
      </patternFill>
    </fill>
    <fill>
      <patternFill patternType="solid">
        <fgColor theme="4" tint="0.79998168889431442"/>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style="thin">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medium">
        <color auto="1"/>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right style="thin">
        <color auto="1"/>
      </right>
      <top/>
      <bottom/>
      <diagonal/>
    </border>
    <border>
      <left style="hair">
        <color indexed="64"/>
      </left>
      <right style="thin">
        <color indexed="64"/>
      </right>
      <top style="hair">
        <color indexed="64"/>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6">
    <xf numFmtId="0" fontId="0" fillId="0" borderId="0">
      <protection locked="0"/>
    </xf>
    <xf numFmtId="0" fontId="2" fillId="0" borderId="0"/>
    <xf numFmtId="0" fontId="26" fillId="0" borderId="0">
      <protection locked="0"/>
    </xf>
    <xf numFmtId="9" fontId="26" fillId="0" borderId="0" applyFont="0" applyFill="0" applyBorder="0" applyAlignment="0" applyProtection="0"/>
    <xf numFmtId="0" fontId="1" fillId="0" borderId="0"/>
    <xf numFmtId="0" fontId="1" fillId="0" borderId="0"/>
  </cellStyleXfs>
  <cellXfs count="377">
    <xf numFmtId="0" fontId="0" fillId="0" borderId="0" xfId="0">
      <protection locked="0"/>
    </xf>
    <xf numFmtId="0" fontId="4" fillId="0" borderId="0" xfId="0" applyFont="1">
      <protection locked="0"/>
    </xf>
    <xf numFmtId="0" fontId="3" fillId="0" borderId="0" xfId="0" applyFont="1">
      <protection locked="0"/>
    </xf>
    <xf numFmtId="0" fontId="5" fillId="0" borderId="0" xfId="0" applyFont="1">
      <protection locked="0"/>
    </xf>
    <xf numFmtId="0" fontId="7" fillId="0" borderId="0" xfId="0" applyFont="1">
      <protection locked="0"/>
    </xf>
    <xf numFmtId="0" fontId="6" fillId="0" borderId="1" xfId="0" applyFont="1" applyBorder="1" applyAlignment="1">
      <alignment vertical="center" wrapText="1"/>
      <protection locked="0"/>
    </xf>
    <xf numFmtId="0" fontId="8" fillId="0" borderId="1" xfId="0" applyFont="1" applyBorder="1" applyAlignment="1">
      <alignment vertical="center" wrapText="1"/>
      <protection locked="0"/>
    </xf>
    <xf numFmtId="0" fontId="9" fillId="0" borderId="1" xfId="0" applyFont="1" applyBorder="1" applyAlignment="1">
      <alignment vertical="center" wrapText="1"/>
      <protection locked="0"/>
    </xf>
    <xf numFmtId="49" fontId="7" fillId="0" borderId="1" xfId="0" applyNumberFormat="1" applyFont="1" applyBorder="1" applyAlignment="1">
      <alignment horizontal="center" vertical="center"/>
      <protection locked="0"/>
    </xf>
    <xf numFmtId="49" fontId="7" fillId="2" borderId="1" xfId="0" applyNumberFormat="1" applyFont="1" applyFill="1" applyBorder="1" applyAlignment="1">
      <alignment horizontal="center" vertical="center"/>
      <protection locked="0"/>
    </xf>
    <xf numFmtId="0" fontId="9" fillId="2" borderId="1" xfId="0" applyFont="1" applyFill="1" applyBorder="1" applyAlignment="1">
      <alignment vertical="center" wrapText="1"/>
      <protection locked="0"/>
    </xf>
    <xf numFmtId="0" fontId="6" fillId="2" borderId="1" xfId="0" applyFont="1" applyFill="1" applyBorder="1" applyAlignment="1">
      <alignment vertical="center" wrapText="1"/>
      <protection locked="0"/>
    </xf>
    <xf numFmtId="0" fontId="25" fillId="0" borderId="0" xfId="1" applyFont="1"/>
    <xf numFmtId="0" fontId="29" fillId="0" borderId="0" xfId="1" applyFont="1"/>
    <xf numFmtId="49" fontId="14" fillId="0" borderId="0" xfId="1" applyNumberFormat="1" applyFont="1"/>
    <xf numFmtId="0" fontId="30" fillId="0" borderId="0" xfId="1" applyFont="1"/>
    <xf numFmtId="0" fontId="25" fillId="0" borderId="0" xfId="1" applyFont="1" applyAlignment="1">
      <alignment horizontal="left"/>
    </xf>
    <xf numFmtId="0" fontId="25" fillId="0" borderId="0" xfId="1" applyFont="1" applyAlignment="1">
      <alignment horizontal="left"/>
    </xf>
    <xf numFmtId="0" fontId="24" fillId="0" borderId="0" xfId="1" applyFont="1"/>
    <xf numFmtId="0" fontId="25" fillId="0" borderId="0" xfId="1" applyFont="1" applyAlignment="1">
      <alignment vertical="center"/>
    </xf>
    <xf numFmtId="0" fontId="25" fillId="0" borderId="0" xfId="1" applyFont="1" applyAlignment="1">
      <alignment horizontal="center"/>
    </xf>
    <xf numFmtId="0" fontId="25" fillId="0" borderId="0" xfId="1" applyFont="1" applyBorder="1" applyAlignment="1">
      <alignment horizontal="center"/>
    </xf>
    <xf numFmtId="0" fontId="25" fillId="0" borderId="0" xfId="1" applyFont="1" applyBorder="1" applyAlignment="1"/>
    <xf numFmtId="0" fontId="25" fillId="0" borderId="0" xfId="1" applyFont="1" applyAlignment="1">
      <alignment horizontal="center" vertical="center" wrapText="1"/>
    </xf>
    <xf numFmtId="0" fontId="25" fillId="0" borderId="18" xfId="1" applyFont="1" applyBorder="1"/>
    <xf numFmtId="0" fontId="25" fillId="0" borderId="19" xfId="1" applyFont="1" applyBorder="1" applyAlignment="1">
      <alignment horizontal="center"/>
    </xf>
    <xf numFmtId="0" fontId="25" fillId="0" borderId="20" xfId="1" applyFont="1" applyBorder="1" applyAlignment="1">
      <alignment horizontal="center" vertical="center" wrapText="1"/>
    </xf>
    <xf numFmtId="0" fontId="25" fillId="0" borderId="21" xfId="1" applyFont="1" applyBorder="1" applyAlignment="1">
      <alignment horizontal="center"/>
    </xf>
    <xf numFmtId="0" fontId="25" fillId="0" borderId="23" xfId="1" applyFont="1" applyBorder="1" applyAlignment="1">
      <alignment horizontal="center"/>
    </xf>
    <xf numFmtId="0" fontId="24" fillId="0" borderId="1" xfId="1" applyFont="1" applyBorder="1" applyAlignment="1">
      <alignment horizontal="center" vertical="center"/>
    </xf>
    <xf numFmtId="0" fontId="25" fillId="8" borderId="1" xfId="1" applyFont="1" applyFill="1" applyBorder="1" applyAlignment="1">
      <alignment horizontal="center"/>
    </xf>
    <xf numFmtId="0" fontId="25" fillId="7" borderId="1" xfId="1" applyFont="1" applyFill="1" applyBorder="1" applyAlignment="1">
      <alignment horizontal="center"/>
    </xf>
    <xf numFmtId="0" fontId="25" fillId="0" borderId="1" xfId="1" applyFont="1" applyBorder="1" applyAlignment="1">
      <alignment horizontal="center"/>
    </xf>
    <xf numFmtId="0" fontId="14" fillId="6" borderId="24" xfId="1" applyFont="1" applyFill="1" applyBorder="1" applyAlignment="1">
      <alignment horizontal="left"/>
    </xf>
    <xf numFmtId="0" fontId="14" fillId="6" borderId="25" xfId="1" applyFont="1" applyFill="1" applyBorder="1" applyAlignment="1">
      <alignment horizontal="left"/>
    </xf>
    <xf numFmtId="0" fontId="25" fillId="0" borderId="20" xfId="1" applyFont="1" applyBorder="1" applyAlignment="1">
      <alignment horizontal="left"/>
    </xf>
    <xf numFmtId="0" fontId="25" fillId="0" borderId="22" xfId="1" applyFont="1" applyBorder="1" applyAlignment="1">
      <alignment horizontal="left"/>
    </xf>
    <xf numFmtId="0" fontId="25" fillId="0" borderId="21" xfId="1" applyFont="1" applyBorder="1" applyAlignment="1">
      <alignment horizontal="left"/>
    </xf>
    <xf numFmtId="0" fontId="25" fillId="3" borderId="1" xfId="1" applyFont="1" applyFill="1" applyBorder="1" applyAlignment="1">
      <alignment horizontal="center" vertical="center"/>
    </xf>
    <xf numFmtId="0" fontId="25" fillId="3" borderId="18" xfId="1" applyFont="1" applyFill="1" applyBorder="1"/>
    <xf numFmtId="0" fontId="25" fillId="3" borderId="0" xfId="1" applyFont="1" applyFill="1" applyAlignment="1">
      <alignment horizontal="center"/>
    </xf>
    <xf numFmtId="0" fontId="14" fillId="4" borderId="0" xfId="0" applyFont="1" applyFill="1" applyBorder="1" applyAlignment="1">
      <alignment horizontal="right"/>
      <protection locked="0"/>
    </xf>
    <xf numFmtId="0" fontId="26" fillId="4" borderId="0" xfId="2" applyFill="1" applyBorder="1" applyAlignment="1" applyProtection="1">
      <alignment horizontal="left"/>
    </xf>
    <xf numFmtId="0" fontId="26" fillId="4" borderId="0" xfId="2" applyFill="1" applyBorder="1" applyProtection="1"/>
    <xf numFmtId="0" fontId="26" fillId="4" borderId="0" xfId="2" applyFill="1" applyBorder="1" applyAlignment="1" applyProtection="1">
      <alignment horizontal="right"/>
    </xf>
    <xf numFmtId="0" fontId="26" fillId="4" borderId="0" xfId="2" applyFill="1" applyBorder="1" applyAlignment="1" applyProtection="1"/>
    <xf numFmtId="0" fontId="20" fillId="3" borderId="3" xfId="2" applyFont="1" applyFill="1" applyBorder="1" applyAlignment="1" applyProtection="1">
      <alignment horizontal="center"/>
    </xf>
    <xf numFmtId="167" fontId="26" fillId="4" borderId="0" xfId="2" applyNumberFormat="1" applyFill="1" applyBorder="1" applyAlignment="1" applyProtection="1"/>
    <xf numFmtId="0" fontId="14" fillId="4" borderId="0" xfId="2" applyFont="1" applyFill="1" applyBorder="1" applyAlignment="1" applyProtection="1">
      <alignment horizontal="left"/>
    </xf>
    <xf numFmtId="0" fontId="14" fillId="4" borderId="0" xfId="2" applyFont="1" applyFill="1" applyBorder="1" applyAlignment="1" applyProtection="1">
      <alignment horizontal="center"/>
    </xf>
    <xf numFmtId="0" fontId="14" fillId="4" borderId="0" xfId="2" applyFont="1" applyFill="1" applyBorder="1" applyAlignment="1" applyProtection="1"/>
    <xf numFmtId="0" fontId="27" fillId="4" borderId="0" xfId="2" applyFont="1" applyFill="1" applyBorder="1" applyProtection="1"/>
    <xf numFmtId="0" fontId="14" fillId="4" borderId="0" xfId="2" applyFont="1" applyFill="1" applyBorder="1" applyProtection="1"/>
    <xf numFmtId="0" fontId="27" fillId="4" borderId="0" xfId="2" quotePrefix="1" applyFont="1" applyFill="1" applyBorder="1" applyProtection="1"/>
    <xf numFmtId="0" fontId="14" fillId="4" borderId="0" xfId="2" applyFont="1" applyFill="1" applyBorder="1" applyAlignment="1" applyProtection="1">
      <alignment horizontal="right"/>
    </xf>
    <xf numFmtId="169" fontId="26" fillId="4" borderId="0" xfId="2" applyNumberFormat="1" applyFill="1" applyBorder="1" applyProtection="1"/>
    <xf numFmtId="0" fontId="14" fillId="4" borderId="0" xfId="2" applyFont="1" applyFill="1" applyBorder="1" applyAlignment="1" applyProtection="1">
      <alignment horizontal="left"/>
    </xf>
    <xf numFmtId="0" fontId="26" fillId="4" borderId="0" xfId="2" applyFont="1" applyFill="1" applyBorder="1" applyAlignment="1" applyProtection="1">
      <alignment horizontal="left"/>
    </xf>
    <xf numFmtId="0" fontId="26" fillId="4" borderId="5" xfId="2" applyFont="1" applyFill="1" applyBorder="1" applyAlignment="1" applyProtection="1">
      <alignment horizontal="left"/>
    </xf>
    <xf numFmtId="0" fontId="14" fillId="4" borderId="0" xfId="2" applyFont="1" applyFill="1" applyBorder="1" applyAlignment="1" applyProtection="1">
      <alignment horizontal="center"/>
    </xf>
    <xf numFmtId="0" fontId="17" fillId="4" borderId="2" xfId="2" applyFont="1" applyFill="1" applyBorder="1" applyAlignment="1" applyProtection="1">
      <alignment horizontal="right"/>
    </xf>
    <xf numFmtId="0" fontId="26" fillId="4" borderId="0" xfId="2" applyFill="1" applyBorder="1" applyAlignment="1" applyProtection="1">
      <alignment horizontal="left" wrapText="1"/>
    </xf>
    <xf numFmtId="0" fontId="15" fillId="4" borderId="0" xfId="2" applyFont="1" applyFill="1" applyBorder="1" applyAlignment="1" applyProtection="1">
      <alignment vertical="top"/>
    </xf>
    <xf numFmtId="0" fontId="23" fillId="4" borderId="0" xfId="2" applyFont="1" applyFill="1" applyBorder="1" applyProtection="1"/>
    <xf numFmtId="0" fontId="26" fillId="4" borderId="4" xfId="2" applyFill="1" applyBorder="1" applyProtection="1"/>
    <xf numFmtId="0" fontId="26" fillId="4" borderId="5" xfId="2" applyFill="1" applyBorder="1" applyProtection="1"/>
    <xf numFmtId="0" fontId="26" fillId="4" borderId="7" xfId="2" applyFill="1" applyBorder="1" applyProtection="1"/>
    <xf numFmtId="0" fontId="26" fillId="4" borderId="12" xfId="2" applyFill="1" applyBorder="1" applyProtection="1"/>
    <xf numFmtId="0" fontId="26" fillId="4" borderId="13" xfId="2" applyFill="1" applyBorder="1" applyProtection="1"/>
    <xf numFmtId="0" fontId="26" fillId="4" borderId="8" xfId="2" applyFill="1" applyBorder="1" applyProtection="1"/>
    <xf numFmtId="0" fontId="26" fillId="4" borderId="2" xfId="2" applyFill="1" applyBorder="1" applyProtection="1"/>
    <xf numFmtId="0" fontId="26" fillId="4" borderId="9" xfId="2" applyFill="1" applyBorder="1" applyProtection="1"/>
    <xf numFmtId="0" fontId="26" fillId="4" borderId="0" xfId="2" applyFill="1" applyBorder="1" applyAlignment="1" applyProtection="1">
      <alignment horizontal="left" shrinkToFit="1"/>
    </xf>
    <xf numFmtId="0" fontId="0" fillId="3" borderId="0" xfId="0" applyFill="1">
      <protection locked="0"/>
    </xf>
    <xf numFmtId="0" fontId="26" fillId="4" borderId="0" xfId="2" applyFont="1" applyFill="1" applyBorder="1" applyProtection="1"/>
    <xf numFmtId="0" fontId="33" fillId="4" borderId="5" xfId="2" applyFont="1" applyFill="1" applyBorder="1" applyAlignment="1" applyProtection="1"/>
    <xf numFmtId="0" fontId="33" fillId="4" borderId="7" xfId="2" applyFont="1" applyFill="1" applyBorder="1" applyAlignment="1" applyProtection="1"/>
    <xf numFmtId="0" fontId="33" fillId="4" borderId="12" xfId="2" applyFont="1" applyFill="1" applyBorder="1" applyAlignment="1" applyProtection="1"/>
    <xf numFmtId="0" fontId="33" fillId="4" borderId="0" xfId="2" applyFont="1" applyFill="1" applyBorder="1" applyAlignment="1" applyProtection="1"/>
    <xf numFmtId="0" fontId="33" fillId="4" borderId="13" xfId="2" applyFont="1" applyFill="1" applyBorder="1" applyAlignment="1" applyProtection="1"/>
    <xf numFmtId="0" fontId="37" fillId="4" borderId="0" xfId="2" applyFont="1" applyFill="1" applyBorder="1" applyAlignment="1" applyProtection="1"/>
    <xf numFmtId="0" fontId="19" fillId="4" borderId="0" xfId="2" applyFont="1" applyFill="1" applyBorder="1" applyProtection="1"/>
    <xf numFmtId="0" fontId="10" fillId="4" borderId="0" xfId="2" applyFont="1" applyFill="1" applyBorder="1" applyProtection="1"/>
    <xf numFmtId="0" fontId="10" fillId="4" borderId="0" xfId="2" applyFont="1" applyFill="1" applyBorder="1" applyAlignment="1" applyProtection="1">
      <alignment horizontal="center" vertical="center"/>
    </xf>
    <xf numFmtId="0" fontId="33" fillId="4" borderId="26" xfId="2" applyFont="1" applyFill="1" applyBorder="1" applyAlignment="1" applyProtection="1"/>
    <xf numFmtId="0" fontId="15" fillId="4" borderId="4" xfId="0" applyFont="1" applyFill="1" applyBorder="1">
      <protection locked="0"/>
    </xf>
    <xf numFmtId="0" fontId="33" fillId="4" borderId="5" xfId="0" applyFont="1" applyFill="1" applyBorder="1">
      <protection locked="0"/>
    </xf>
    <xf numFmtId="0" fontId="15" fillId="4" borderId="12" xfId="0" applyFont="1" applyFill="1" applyBorder="1">
      <protection locked="0"/>
    </xf>
    <xf numFmtId="0" fontId="25" fillId="0" borderId="3" xfId="1" applyFont="1" applyBorder="1" applyAlignment="1" applyProtection="1">
      <alignment horizontal="center"/>
      <protection locked="0"/>
    </xf>
    <xf numFmtId="0" fontId="14" fillId="9" borderId="5" xfId="2" applyFont="1" applyFill="1" applyBorder="1" applyAlignment="1" applyProtection="1"/>
    <xf numFmtId="0" fontId="26" fillId="9" borderId="5" xfId="2" applyFont="1" applyFill="1" applyBorder="1" applyAlignment="1" applyProtection="1"/>
    <xf numFmtId="0" fontId="21" fillId="9" borderId="5" xfId="2" applyFont="1" applyFill="1" applyBorder="1" applyAlignment="1" applyProtection="1"/>
    <xf numFmtId="0" fontId="22" fillId="9" borderId="7" xfId="2" applyFont="1" applyFill="1" applyBorder="1" applyAlignment="1" applyProtection="1">
      <alignment horizontal="left"/>
    </xf>
    <xf numFmtId="0" fontId="14" fillId="9" borderId="2" xfId="2" applyFont="1" applyFill="1" applyBorder="1" applyAlignment="1" applyProtection="1"/>
    <xf numFmtId="0" fontId="14" fillId="9" borderId="0" xfId="2" applyFont="1" applyFill="1" applyBorder="1" applyAlignment="1" applyProtection="1"/>
    <xf numFmtId="0" fontId="25" fillId="0" borderId="0" xfId="1" applyFont="1" applyAlignment="1"/>
    <xf numFmtId="0" fontId="25" fillId="8" borderId="27" xfId="1" applyFont="1" applyFill="1" applyBorder="1" applyAlignment="1">
      <alignment horizontal="center"/>
    </xf>
    <xf numFmtId="0" fontId="25" fillId="7" borderId="27" xfId="1" applyFont="1" applyFill="1" applyBorder="1" applyAlignment="1">
      <alignment horizontal="center"/>
    </xf>
    <xf numFmtId="0" fontId="25" fillId="0" borderId="28" xfId="1" applyFont="1" applyBorder="1" applyAlignment="1">
      <alignment horizontal="center" vertical="center" wrapText="1"/>
    </xf>
    <xf numFmtId="0" fontId="0" fillId="4" borderId="0" xfId="2" applyFont="1" applyFill="1" applyBorder="1" applyAlignment="1" applyProtection="1">
      <alignment horizontal="left"/>
    </xf>
    <xf numFmtId="0" fontId="41" fillId="0" borderId="0" xfId="1" applyNumberFormat="1" applyFont="1" applyAlignment="1">
      <alignment shrinkToFit="1"/>
    </xf>
    <xf numFmtId="0" fontId="25" fillId="0" borderId="15" xfId="1" applyFont="1" applyBorder="1" applyAlignment="1" applyProtection="1">
      <alignment horizontal="center"/>
      <protection locked="0"/>
    </xf>
    <xf numFmtId="0" fontId="25" fillId="0" borderId="0" xfId="1" applyFont="1" applyAlignment="1">
      <alignment horizontal="left"/>
    </xf>
    <xf numFmtId="0" fontId="31" fillId="0" borderId="0" xfId="1" applyNumberFormat="1" applyFont="1" applyAlignment="1">
      <alignment horizontal="right" shrinkToFit="1"/>
    </xf>
    <xf numFmtId="0" fontId="14" fillId="0" borderId="0" xfId="1" applyNumberFormat="1" applyFont="1" applyAlignment="1">
      <alignment horizontal="left"/>
    </xf>
    <xf numFmtId="0" fontId="18" fillId="0" borderId="0" xfId="1" applyFont="1" applyAlignment="1">
      <alignment horizontal="center" vertical="center"/>
    </xf>
    <xf numFmtId="0" fontId="0" fillId="4" borderId="0" xfId="2" applyFont="1" applyFill="1" applyBorder="1" applyAlignment="1" applyProtection="1"/>
    <xf numFmtId="0" fontId="25" fillId="0" borderId="3" xfId="1" applyFont="1" applyBorder="1" applyAlignment="1" applyProtection="1">
      <protection locked="0"/>
    </xf>
    <xf numFmtId="0" fontId="25" fillId="3" borderId="17" xfId="1" applyFont="1" applyFill="1" applyBorder="1" applyAlignment="1">
      <alignment horizontal="center"/>
    </xf>
    <xf numFmtId="0" fontId="25" fillId="0" borderId="38" xfId="1" applyFont="1" applyBorder="1" applyAlignment="1">
      <alignment horizontal="center"/>
    </xf>
    <xf numFmtId="0" fontId="25" fillId="0" borderId="10" xfId="1" applyFont="1" applyBorder="1" applyAlignment="1" applyProtection="1">
      <protection locked="0"/>
    </xf>
    <xf numFmtId="0" fontId="14" fillId="6" borderId="14" xfId="1" applyFont="1" applyFill="1" applyBorder="1" applyAlignment="1" applyProtection="1">
      <alignment textRotation="90"/>
    </xf>
    <xf numFmtId="0" fontId="25" fillId="6" borderId="3" xfId="1" applyFont="1" applyFill="1" applyBorder="1" applyAlignment="1" applyProtection="1">
      <alignment horizontal="center" vertical="center"/>
    </xf>
    <xf numFmtId="0" fontId="26" fillId="6" borderId="29" xfId="1" applyFont="1" applyFill="1" applyBorder="1" applyAlignment="1" applyProtection="1">
      <alignment horizontal="center" textRotation="90"/>
    </xf>
    <xf numFmtId="0" fontId="14" fillId="6" borderId="31" xfId="1" applyFont="1" applyFill="1" applyBorder="1" applyAlignment="1" applyProtection="1">
      <alignment horizontal="center" textRotation="90"/>
    </xf>
    <xf numFmtId="0" fontId="25" fillId="0" borderId="32" xfId="1" applyFont="1" applyBorder="1" applyAlignment="1" applyProtection="1">
      <alignment horizontal="center"/>
    </xf>
    <xf numFmtId="0" fontId="25" fillId="0" borderId="34" xfId="1" applyFont="1" applyBorder="1" applyAlignment="1" applyProtection="1">
      <alignment horizontal="center"/>
    </xf>
    <xf numFmtId="0" fontId="18" fillId="0" borderId="0" xfId="1" applyFont="1" applyAlignment="1">
      <alignment horizontal="center" vertical="center"/>
    </xf>
    <xf numFmtId="0" fontId="14" fillId="6" borderId="4" xfId="1" applyFont="1" applyFill="1" applyBorder="1" applyAlignment="1" applyProtection="1">
      <alignment textRotation="90"/>
    </xf>
    <xf numFmtId="0" fontId="14" fillId="6" borderId="44" xfId="1" applyFont="1" applyFill="1" applyBorder="1" applyAlignment="1" applyProtection="1">
      <alignment horizontal="center" textRotation="90"/>
    </xf>
    <xf numFmtId="0" fontId="24" fillId="0" borderId="0" xfId="1" applyFont="1" applyAlignment="1">
      <alignment horizontal="left"/>
    </xf>
    <xf numFmtId="0" fontId="24" fillId="0" borderId="0" xfId="1" applyFont="1" applyAlignment="1"/>
    <xf numFmtId="0" fontId="15" fillId="0" borderId="0" xfId="1" applyNumberFormat="1" applyFont="1" applyAlignment="1">
      <alignment horizontal="left"/>
    </xf>
    <xf numFmtId="0" fontId="29" fillId="0" borderId="0" xfId="1" applyNumberFormat="1" applyFont="1" applyAlignment="1">
      <alignment horizontal="right" shrinkToFit="1"/>
    </xf>
    <xf numFmtId="0" fontId="25" fillId="0" borderId="3" xfId="1" applyFont="1" applyBorder="1" applyAlignment="1" applyProtection="1">
      <alignment horizontal="center"/>
      <protection locked="0"/>
    </xf>
    <xf numFmtId="0" fontId="33" fillId="4" borderId="0" xfId="2" applyFont="1" applyFill="1" applyBorder="1" applyAlignment="1" applyProtection="1">
      <alignment horizontal="left" vertical="top" wrapText="1"/>
    </xf>
    <xf numFmtId="167" fontId="15" fillId="4" borderId="30" xfId="1" applyNumberFormat="1" applyFont="1" applyFill="1" applyBorder="1" applyAlignment="1" applyProtection="1">
      <alignment horizontal="center" textRotation="90"/>
      <protection locked="0"/>
    </xf>
    <xf numFmtId="0" fontId="14" fillId="4" borderId="2" xfId="2" applyFont="1" applyFill="1" applyBorder="1" applyAlignment="1" applyProtection="1"/>
    <xf numFmtId="164" fontId="14" fillId="4" borderId="10" xfId="2" applyNumberFormat="1" applyFont="1" applyFill="1" applyBorder="1" applyAlignment="1" applyProtection="1">
      <alignment vertical="center"/>
    </xf>
    <xf numFmtId="164" fontId="14" fillId="4" borderId="6" xfId="2" applyNumberFormat="1" applyFont="1" applyFill="1" applyBorder="1" applyAlignment="1" applyProtection="1">
      <alignment vertical="center"/>
    </xf>
    <xf numFmtId="164" fontId="14" fillId="4" borderId="11" xfId="2" applyNumberFormat="1" applyFont="1" applyFill="1" applyBorder="1" applyAlignment="1" applyProtection="1">
      <alignment vertical="center"/>
    </xf>
    <xf numFmtId="0" fontId="26" fillId="4" borderId="47" xfId="2" applyFill="1" applyBorder="1" applyAlignment="1" applyProtection="1">
      <alignment horizontal="left"/>
    </xf>
    <xf numFmtId="0" fontId="26" fillId="4" borderId="48" xfId="2" applyFill="1" applyBorder="1" applyProtection="1"/>
    <xf numFmtId="0" fontId="26" fillId="4" borderId="49" xfId="2" applyFill="1" applyBorder="1" applyProtection="1"/>
    <xf numFmtId="0" fontId="26" fillId="4" borderId="50" xfId="2" applyFill="1" applyBorder="1" applyAlignment="1" applyProtection="1">
      <alignment horizontal="left"/>
    </xf>
    <xf numFmtId="0" fontId="26" fillId="4" borderId="51" xfId="2" applyFill="1" applyBorder="1" applyProtection="1"/>
    <xf numFmtId="0" fontId="26" fillId="4" borderId="52" xfId="2" applyFill="1" applyBorder="1" applyAlignment="1" applyProtection="1">
      <alignment horizontal="left"/>
    </xf>
    <xf numFmtId="0" fontId="26" fillId="4" borderId="26" xfId="2" applyFill="1" applyBorder="1" applyProtection="1"/>
    <xf numFmtId="0" fontId="26" fillId="4" borderId="53" xfId="2" applyFill="1" applyBorder="1" applyProtection="1"/>
    <xf numFmtId="0" fontId="19" fillId="4" borderId="2" xfId="2" applyFont="1" applyFill="1" applyBorder="1" applyAlignment="1" applyProtection="1"/>
    <xf numFmtId="0" fontId="33" fillId="4" borderId="8" xfId="2" applyFont="1" applyFill="1" applyBorder="1" applyAlignment="1" applyProtection="1"/>
    <xf numFmtId="0" fontId="33" fillId="4" borderId="2" xfId="2" applyFont="1" applyFill="1" applyBorder="1" applyAlignment="1" applyProtection="1"/>
    <xf numFmtId="0" fontId="33" fillId="4" borderId="0" xfId="2" applyFont="1" applyFill="1" applyBorder="1" applyAlignment="1" applyProtection="1">
      <alignment vertical="top" wrapText="1"/>
    </xf>
    <xf numFmtId="0" fontId="10" fillId="4" borderId="47" xfId="2" applyFont="1" applyFill="1" applyBorder="1" applyAlignment="1" applyProtection="1">
      <alignment horizontal="center" vertical="center"/>
    </xf>
    <xf numFmtId="0" fontId="10" fillId="4" borderId="48" xfId="2" applyFont="1" applyFill="1" applyBorder="1" applyAlignment="1" applyProtection="1">
      <alignment horizontal="center" vertical="center"/>
    </xf>
    <xf numFmtId="0" fontId="10" fillId="4" borderId="49" xfId="2" applyFont="1" applyFill="1" applyBorder="1" applyAlignment="1" applyProtection="1">
      <alignment horizontal="center" vertical="center"/>
    </xf>
    <xf numFmtId="0" fontId="33" fillId="4" borderId="51" xfId="2" applyFont="1" applyFill="1" applyBorder="1" applyAlignment="1" applyProtection="1">
      <alignment vertical="top" wrapText="1"/>
    </xf>
    <xf numFmtId="0" fontId="15" fillId="4" borderId="51" xfId="2" applyFont="1" applyFill="1" applyBorder="1" applyAlignment="1" applyProtection="1">
      <alignment vertical="top"/>
    </xf>
    <xf numFmtId="0" fontId="19" fillId="4" borderId="2" xfId="2" applyFont="1" applyFill="1" applyBorder="1" applyProtection="1"/>
    <xf numFmtId="0" fontId="19" fillId="4" borderId="9" xfId="2" applyFont="1" applyFill="1" applyBorder="1" applyAlignment="1" applyProtection="1"/>
    <xf numFmtId="0" fontId="33" fillId="4" borderId="53" xfId="2" applyFont="1" applyFill="1" applyBorder="1" applyAlignment="1" applyProtection="1">
      <alignment vertical="top" wrapText="1"/>
    </xf>
    <xf numFmtId="0" fontId="50" fillId="9" borderId="0" xfId="2" applyFont="1" applyFill="1" applyBorder="1" applyProtection="1">
      <protection locked="0"/>
    </xf>
    <xf numFmtId="0" fontId="50" fillId="9" borderId="0" xfId="2" applyFont="1" applyFill="1" applyBorder="1" applyProtection="1"/>
    <xf numFmtId="0" fontId="21" fillId="9" borderId="2" xfId="2" applyFont="1" applyFill="1" applyBorder="1" applyProtection="1"/>
    <xf numFmtId="0" fontId="50" fillId="9" borderId="13" xfId="2" applyFont="1" applyFill="1" applyBorder="1" applyProtection="1">
      <protection locked="0"/>
    </xf>
    <xf numFmtId="0" fontId="21" fillId="9" borderId="9" xfId="2" applyFont="1" applyFill="1" applyBorder="1" applyProtection="1">
      <protection locked="0"/>
    </xf>
    <xf numFmtId="0" fontId="8" fillId="0" borderId="1" xfId="0" applyFont="1" applyBorder="1" applyAlignment="1">
      <alignment horizontal="center" vertical="center" wrapText="1"/>
      <protection locked="0"/>
    </xf>
    <xf numFmtId="0" fontId="25" fillId="0" borderId="10" xfId="1" applyFont="1" applyBorder="1" applyAlignment="1" applyProtection="1">
      <alignment horizontal="left" shrinkToFit="1"/>
      <protection locked="0" hidden="1"/>
    </xf>
    <xf numFmtId="0" fontId="25" fillId="0" borderId="6" xfId="1" applyFont="1" applyBorder="1" applyAlignment="1" applyProtection="1">
      <alignment horizontal="left" shrinkToFit="1"/>
      <protection locked="0" hidden="1"/>
    </xf>
    <xf numFmtId="0" fontId="25" fillId="0" borderId="11" xfId="1" applyFont="1" applyBorder="1" applyAlignment="1" applyProtection="1">
      <alignment horizontal="left" shrinkToFit="1"/>
      <protection locked="0" hidden="1"/>
    </xf>
    <xf numFmtId="0" fontId="25" fillId="6" borderId="10" xfId="1" applyFont="1" applyFill="1" applyBorder="1" applyAlignment="1" applyProtection="1">
      <alignment horizontal="left" vertical="center"/>
    </xf>
    <xf numFmtId="0" fontId="25" fillId="6" borderId="6" xfId="1" applyFont="1" applyFill="1" applyBorder="1" applyAlignment="1" applyProtection="1">
      <alignment horizontal="left" vertical="center"/>
    </xf>
    <xf numFmtId="0" fontId="25" fillId="6" borderId="11" xfId="1" applyFont="1" applyFill="1" applyBorder="1" applyAlignment="1" applyProtection="1">
      <alignment horizontal="left" vertical="center"/>
    </xf>
    <xf numFmtId="0" fontId="25" fillId="0" borderId="0" xfId="1" applyFont="1" applyAlignment="1">
      <alignment horizontal="left"/>
    </xf>
    <xf numFmtId="0" fontId="25" fillId="0" borderId="0" xfId="1" applyFont="1" applyAlignment="1"/>
    <xf numFmtId="0" fontId="25" fillId="0" borderId="0" xfId="1" applyFont="1" applyAlignment="1">
      <alignment horizontal="right"/>
    </xf>
    <xf numFmtId="0" fontId="25" fillId="0" borderId="10" xfId="1" applyFont="1" applyBorder="1" applyAlignment="1" applyProtection="1">
      <alignment horizontal="left"/>
      <protection locked="0"/>
    </xf>
    <xf numFmtId="0" fontId="25" fillId="0" borderId="6" xfId="1" applyFont="1" applyBorder="1" applyAlignment="1" applyProtection="1">
      <alignment horizontal="left"/>
      <protection locked="0"/>
    </xf>
    <xf numFmtId="0" fontId="25" fillId="0" borderId="11" xfId="1" applyFont="1" applyBorder="1" applyAlignment="1" applyProtection="1">
      <alignment horizontal="left"/>
      <protection locked="0"/>
    </xf>
    <xf numFmtId="49" fontId="25" fillId="0" borderId="10" xfId="1" applyNumberFormat="1" applyFont="1" applyBorder="1" applyAlignment="1" applyProtection="1">
      <alignment horizontal="left"/>
      <protection locked="0"/>
    </xf>
    <xf numFmtId="49" fontId="25" fillId="0" borderId="6" xfId="1" applyNumberFormat="1" applyFont="1" applyBorder="1" applyAlignment="1" applyProtection="1">
      <alignment horizontal="left"/>
      <protection locked="0"/>
    </xf>
    <xf numFmtId="0" fontId="25" fillId="0" borderId="3" xfId="1" applyFont="1" applyBorder="1" applyAlignment="1" applyProtection="1">
      <alignment horizontal="center"/>
      <protection locked="0"/>
    </xf>
    <xf numFmtId="0" fontId="25" fillId="6" borderId="3" xfId="1" applyFont="1" applyFill="1" applyBorder="1" applyAlignment="1" applyProtection="1">
      <alignment horizontal="left" vertical="center"/>
    </xf>
    <xf numFmtId="0" fontId="25" fillId="6" borderId="4" xfId="1" applyFont="1" applyFill="1" applyBorder="1" applyAlignment="1" applyProtection="1">
      <alignment horizontal="left" vertical="center"/>
    </xf>
    <xf numFmtId="0" fontId="25" fillId="6" borderId="5" xfId="1" applyFont="1" applyFill="1" applyBorder="1" applyAlignment="1" applyProtection="1">
      <alignment horizontal="left" vertical="center"/>
    </xf>
    <xf numFmtId="0" fontId="25" fillId="6" borderId="7" xfId="1" applyFont="1" applyFill="1" applyBorder="1" applyAlignment="1" applyProtection="1">
      <alignment horizontal="left" vertical="center"/>
    </xf>
    <xf numFmtId="0" fontId="25" fillId="6" borderId="8" xfId="1" applyFont="1" applyFill="1" applyBorder="1" applyAlignment="1" applyProtection="1">
      <alignment horizontal="left" vertical="center"/>
    </xf>
    <xf numFmtId="0" fontId="25" fillId="6" borderId="2" xfId="1" applyFont="1" applyFill="1" applyBorder="1" applyAlignment="1" applyProtection="1">
      <alignment horizontal="left" vertical="center"/>
    </xf>
    <xf numFmtId="0" fontId="25" fillId="6" borderId="9" xfId="1" applyFont="1" applyFill="1" applyBorder="1" applyAlignment="1" applyProtection="1">
      <alignment horizontal="left" vertical="center"/>
    </xf>
    <xf numFmtId="0" fontId="25" fillId="6" borderId="14" xfId="1" applyFont="1" applyFill="1" applyBorder="1" applyAlignment="1" applyProtection="1">
      <alignment horizontal="center" vertical="center"/>
    </xf>
    <xf numFmtId="0" fontId="25" fillId="6" borderId="15" xfId="1" applyFont="1" applyFill="1" applyBorder="1" applyAlignment="1" applyProtection="1">
      <alignment horizontal="center" vertical="center"/>
    </xf>
    <xf numFmtId="170" fontId="25" fillId="0" borderId="10" xfId="1" applyNumberFormat="1" applyFont="1" applyBorder="1" applyAlignment="1" applyProtection="1">
      <alignment horizontal="left"/>
    </xf>
    <xf numFmtId="170" fontId="25" fillId="0" borderId="11" xfId="1" applyNumberFormat="1" applyFont="1" applyBorder="1" applyAlignment="1" applyProtection="1">
      <alignment horizontal="left"/>
    </xf>
    <xf numFmtId="0" fontId="25" fillId="0" borderId="46" xfId="1" applyFont="1" applyBorder="1" applyAlignment="1" applyProtection="1">
      <alignment horizontal="center"/>
      <protection locked="0"/>
    </xf>
    <xf numFmtId="0" fontId="25" fillId="0" borderId="39" xfId="1" applyFont="1" applyBorder="1" applyAlignment="1" applyProtection="1">
      <alignment horizontal="center"/>
      <protection locked="0"/>
    </xf>
    <xf numFmtId="0" fontId="25" fillId="0" borderId="45" xfId="1" applyFont="1" applyBorder="1" applyAlignment="1" applyProtection="1">
      <alignment horizontal="center"/>
      <protection locked="0"/>
    </xf>
    <xf numFmtId="0" fontId="14" fillId="6" borderId="41" xfId="1" applyFont="1" applyFill="1" applyBorder="1" applyAlignment="1" applyProtection="1">
      <alignment horizontal="center" textRotation="90"/>
    </xf>
    <xf numFmtId="0" fontId="14" fillId="6" borderId="9" xfId="1" applyFont="1" applyFill="1" applyBorder="1" applyAlignment="1" applyProtection="1">
      <alignment horizontal="center" textRotation="90"/>
    </xf>
    <xf numFmtId="167" fontId="15" fillId="6" borderId="40" xfId="1" applyNumberFormat="1" applyFont="1" applyFill="1" applyBorder="1" applyAlignment="1" applyProtection="1">
      <alignment horizontal="center" textRotation="90"/>
    </xf>
    <xf numFmtId="167" fontId="15" fillId="6" borderId="8" xfId="1" applyNumberFormat="1" applyFont="1" applyFill="1" applyBorder="1" applyAlignment="1" applyProtection="1">
      <alignment horizontal="center" textRotation="90"/>
    </xf>
    <xf numFmtId="0" fontId="26" fillId="6" borderId="16" xfId="1" applyFont="1" applyFill="1" applyBorder="1" applyAlignment="1" applyProtection="1">
      <alignment horizontal="center" textRotation="90"/>
    </xf>
    <xf numFmtId="0" fontId="26" fillId="6" borderId="42" xfId="1" applyFont="1" applyFill="1" applyBorder="1" applyAlignment="1" applyProtection="1">
      <alignment horizontal="center" textRotation="90"/>
    </xf>
    <xf numFmtId="0" fontId="25" fillId="0" borderId="10" xfId="1" applyFont="1" applyBorder="1" applyAlignment="1" applyProtection="1">
      <alignment horizontal="center"/>
      <protection locked="0"/>
    </xf>
    <xf numFmtId="0" fontId="25" fillId="0" borderId="11" xfId="1" applyFont="1" applyBorder="1" applyAlignment="1" applyProtection="1">
      <alignment horizontal="center"/>
      <protection locked="0"/>
    </xf>
    <xf numFmtId="0" fontId="14" fillId="6" borderId="17" xfId="1" applyFont="1" applyFill="1" applyBorder="1" applyAlignment="1" applyProtection="1">
      <alignment horizontal="center" textRotation="90"/>
    </xf>
    <xf numFmtId="0" fontId="14" fillId="6" borderId="43" xfId="1" applyFont="1" applyFill="1" applyBorder="1" applyAlignment="1" applyProtection="1">
      <alignment horizontal="center" textRotation="90"/>
    </xf>
    <xf numFmtId="0" fontId="25" fillId="0" borderId="33" xfId="1" applyFont="1" applyBorder="1" applyAlignment="1" applyProtection="1">
      <alignment horizontal="center"/>
      <protection locked="0"/>
    </xf>
    <xf numFmtId="0" fontId="14" fillId="6" borderId="10" xfId="1" applyFont="1" applyFill="1" applyBorder="1" applyAlignment="1" applyProtection="1">
      <alignment horizontal="center"/>
    </xf>
    <xf numFmtId="0" fontId="14" fillId="6" borderId="6" xfId="1" applyFont="1" applyFill="1" applyBorder="1" applyAlignment="1" applyProtection="1">
      <alignment horizontal="center"/>
    </xf>
    <xf numFmtId="0" fontId="14" fillId="6" borderId="11" xfId="1" applyFont="1" applyFill="1" applyBorder="1" applyAlignment="1" applyProtection="1">
      <alignment horizontal="center"/>
    </xf>
    <xf numFmtId="0" fontId="25" fillId="5" borderId="2" xfId="1" applyFont="1" applyFill="1" applyBorder="1" applyAlignment="1" applyProtection="1">
      <alignment horizontal="left" shrinkToFit="1"/>
      <protection locked="0"/>
    </xf>
    <xf numFmtId="0" fontId="25" fillId="0" borderId="10" xfId="1" applyFont="1" applyBorder="1" applyAlignment="1" applyProtection="1">
      <alignment horizontal="left" shrinkToFit="1"/>
      <protection locked="0"/>
    </xf>
    <xf numFmtId="0" fontId="25" fillId="0" borderId="6" xfId="1" applyFont="1" applyBorder="1" applyAlignment="1" applyProtection="1">
      <alignment horizontal="left" shrinkToFit="1"/>
      <protection locked="0"/>
    </xf>
    <xf numFmtId="0" fontId="25" fillId="0" borderId="11" xfId="1" applyFont="1" applyBorder="1" applyAlignment="1" applyProtection="1">
      <alignment horizontal="left" shrinkToFit="1"/>
      <protection locked="0"/>
    </xf>
    <xf numFmtId="0" fontId="25" fillId="0" borderId="35" xfId="1" applyFont="1" applyBorder="1" applyAlignment="1" applyProtection="1">
      <alignment horizontal="center"/>
      <protection locked="0"/>
    </xf>
    <xf numFmtId="0" fontId="25" fillId="0" borderId="36" xfId="1" applyFont="1" applyBorder="1" applyAlignment="1" applyProtection="1">
      <alignment horizontal="center"/>
      <protection locked="0"/>
    </xf>
    <xf numFmtId="0" fontId="25" fillId="6" borderId="10" xfId="1" applyFont="1" applyFill="1" applyBorder="1" applyAlignment="1" applyProtection="1">
      <alignment horizontal="center" vertical="center"/>
    </xf>
    <xf numFmtId="0" fontId="25" fillId="6" borderId="11" xfId="1" applyFont="1" applyFill="1" applyBorder="1" applyAlignment="1" applyProtection="1">
      <alignment horizontal="center" vertical="center"/>
    </xf>
    <xf numFmtId="0" fontId="25" fillId="0" borderId="37" xfId="1" applyFont="1" applyBorder="1" applyAlignment="1" applyProtection="1">
      <alignment horizontal="center"/>
      <protection locked="0"/>
    </xf>
    <xf numFmtId="0" fontId="25" fillId="3" borderId="16" xfId="1" applyFont="1" applyFill="1" applyBorder="1" applyAlignment="1">
      <alignment horizontal="center" vertical="center" wrapText="1"/>
    </xf>
    <xf numFmtId="0" fontId="25" fillId="3" borderId="17" xfId="1" applyFont="1" applyFill="1" applyBorder="1" applyAlignment="1">
      <alignment horizontal="center" vertical="center" wrapText="1"/>
    </xf>
    <xf numFmtId="0" fontId="14" fillId="6" borderId="1" xfId="1" applyFont="1" applyFill="1" applyBorder="1" applyAlignment="1">
      <alignment horizontal="center"/>
    </xf>
    <xf numFmtId="0" fontId="14" fillId="6" borderId="20" xfId="1" applyFont="1" applyFill="1" applyBorder="1" applyAlignment="1">
      <alignment horizontal="center"/>
    </xf>
    <xf numFmtId="0" fontId="14" fillId="6" borderId="21" xfId="1" applyFont="1" applyFill="1" applyBorder="1" applyAlignment="1">
      <alignment horizontal="center"/>
    </xf>
    <xf numFmtId="170" fontId="25" fillId="0" borderId="3" xfId="1" applyNumberFormat="1" applyFont="1" applyBorder="1" applyAlignment="1" applyProtection="1">
      <alignment horizontal="left"/>
    </xf>
    <xf numFmtId="49" fontId="14" fillId="0" borderId="0" xfId="1" applyNumberFormat="1" applyFont="1" applyAlignment="1">
      <alignment horizontal="left"/>
    </xf>
    <xf numFmtId="0" fontId="14" fillId="0" borderId="0" xfId="1" applyNumberFormat="1" applyFont="1" applyAlignment="1">
      <alignment horizontal="left"/>
    </xf>
    <xf numFmtId="14" fontId="14" fillId="0" borderId="0" xfId="1" applyNumberFormat="1" applyFont="1" applyAlignment="1">
      <alignment horizontal="left"/>
    </xf>
    <xf numFmtId="0" fontId="18" fillId="0" borderId="0" xfId="1" applyFont="1" applyAlignment="1">
      <alignment horizontal="center" vertical="center"/>
    </xf>
    <xf numFmtId="0" fontId="25" fillId="5" borderId="2" xfId="1" applyNumberFormat="1" applyFont="1" applyFill="1" applyBorder="1" applyAlignment="1" applyProtection="1">
      <alignment horizontal="left"/>
      <protection locked="0"/>
    </xf>
    <xf numFmtId="49" fontId="25" fillId="5" borderId="2" xfId="1" applyNumberFormat="1" applyFont="1" applyFill="1" applyBorder="1" applyAlignment="1" applyProtection="1">
      <alignment horizontal="left"/>
      <protection locked="0"/>
    </xf>
    <xf numFmtId="14" fontId="25" fillId="5" borderId="2" xfId="1" applyNumberFormat="1" applyFont="1" applyFill="1" applyBorder="1" applyAlignment="1" applyProtection="1">
      <alignment horizontal="left"/>
      <protection locked="0"/>
    </xf>
    <xf numFmtId="0" fontId="31" fillId="0" borderId="0" xfId="1" applyNumberFormat="1" applyFont="1" applyAlignment="1">
      <alignment horizontal="right" shrinkToFit="1"/>
    </xf>
    <xf numFmtId="0" fontId="25" fillId="6" borderId="3" xfId="1" applyFont="1" applyFill="1" applyBorder="1" applyAlignment="1" applyProtection="1">
      <alignment horizontal="center" vertical="center" wrapText="1"/>
    </xf>
    <xf numFmtId="0" fontId="25" fillId="6" borderId="3" xfId="1" applyFont="1" applyFill="1" applyBorder="1" applyAlignment="1" applyProtection="1">
      <alignment horizontal="center" vertical="center"/>
    </xf>
    <xf numFmtId="49" fontId="25" fillId="0" borderId="11" xfId="1" applyNumberFormat="1" applyFont="1" applyBorder="1" applyAlignment="1" applyProtection="1">
      <alignment horizontal="left"/>
      <protection locked="0"/>
    </xf>
    <xf numFmtId="0" fontId="45" fillId="0" borderId="0" xfId="1" applyFont="1" applyAlignment="1" applyProtection="1">
      <alignment horizontal="right" shrinkToFit="1"/>
    </xf>
    <xf numFmtId="0" fontId="45" fillId="0" borderId="0" xfId="1" applyFont="1" applyBorder="1" applyAlignment="1" applyProtection="1">
      <alignment horizontal="right" vertical="top" shrinkToFit="1"/>
    </xf>
    <xf numFmtId="0" fontId="19" fillId="9" borderId="10" xfId="2" applyFont="1" applyFill="1" applyBorder="1" applyAlignment="1" applyProtection="1">
      <alignment horizontal="left"/>
      <protection locked="0"/>
    </xf>
    <xf numFmtId="0" fontId="19" fillId="9" borderId="6" xfId="2" applyFont="1" applyFill="1" applyBorder="1" applyAlignment="1" applyProtection="1">
      <alignment horizontal="left"/>
      <protection locked="0"/>
    </xf>
    <xf numFmtId="0" fontId="19" fillId="9" borderId="11" xfId="2" applyFont="1" applyFill="1" applyBorder="1" applyAlignment="1" applyProtection="1">
      <alignment horizontal="left"/>
      <protection locked="0"/>
    </xf>
    <xf numFmtId="167" fontId="26" fillId="3" borderId="10" xfId="2" applyNumberFormat="1" applyFill="1" applyBorder="1" applyAlignment="1" applyProtection="1">
      <alignment horizontal="center"/>
    </xf>
    <xf numFmtId="167" fontId="26" fillId="3" borderId="6" xfId="2" applyNumberFormat="1" applyFill="1" applyBorder="1" applyAlignment="1" applyProtection="1">
      <alignment horizontal="center"/>
    </xf>
    <xf numFmtId="167" fontId="26" fillId="3" borderId="11" xfId="2" applyNumberFormat="1" applyFill="1" applyBorder="1" applyAlignment="1" applyProtection="1">
      <alignment horizontal="center"/>
    </xf>
    <xf numFmtId="0" fontId="20" fillId="3" borderId="10" xfId="2" applyFont="1" applyFill="1" applyBorder="1" applyAlignment="1" applyProtection="1">
      <alignment horizontal="center" vertical="center" shrinkToFit="1"/>
    </xf>
    <xf numFmtId="0" fontId="20" fillId="3" borderId="11" xfId="2" applyFont="1" applyFill="1" applyBorder="1" applyAlignment="1" applyProtection="1">
      <alignment horizontal="center" vertical="center" shrinkToFit="1"/>
    </xf>
    <xf numFmtId="0" fontId="14" fillId="4" borderId="10" xfId="2" applyFont="1" applyFill="1" applyBorder="1" applyAlignment="1" applyProtection="1"/>
    <xf numFmtId="0" fontId="14" fillId="4" borderId="6" xfId="2" applyFont="1" applyFill="1" applyBorder="1" applyAlignment="1" applyProtection="1"/>
    <xf numFmtId="0" fontId="14" fillId="4" borderId="11" xfId="2" applyFont="1" applyFill="1" applyBorder="1" applyAlignment="1" applyProtection="1"/>
    <xf numFmtId="0" fontId="14" fillId="3" borderId="3" xfId="2" applyFont="1" applyFill="1" applyBorder="1" applyAlignment="1" applyProtection="1">
      <alignment horizontal="center"/>
    </xf>
    <xf numFmtId="0" fontId="14" fillId="4" borderId="3" xfId="2" applyFont="1" applyFill="1" applyBorder="1" applyAlignment="1" applyProtection="1">
      <alignment horizontal="left"/>
    </xf>
    <xf numFmtId="0" fontId="18" fillId="4" borderId="0" xfId="0" applyFont="1" applyFill="1" applyBorder="1" applyAlignment="1">
      <alignment horizontal="center" wrapText="1"/>
      <protection locked="0"/>
    </xf>
    <xf numFmtId="0" fontId="47" fillId="4" borderId="0" xfId="2" applyFont="1" applyFill="1" applyBorder="1" applyAlignment="1" applyProtection="1">
      <alignment horizontal="center"/>
    </xf>
    <xf numFmtId="0" fontId="39" fillId="4" borderId="0" xfId="2" applyFont="1" applyFill="1" applyBorder="1" applyAlignment="1" applyProtection="1">
      <alignment horizontal="center"/>
    </xf>
    <xf numFmtId="0" fontId="26" fillId="3" borderId="10" xfId="2" applyFill="1" applyBorder="1" applyAlignment="1" applyProtection="1">
      <alignment horizontal="left" shrinkToFit="1"/>
    </xf>
    <xf numFmtId="0" fontId="26" fillId="3" borderId="6" xfId="2" applyFill="1" applyBorder="1" applyAlignment="1" applyProtection="1">
      <alignment horizontal="left" shrinkToFit="1"/>
    </xf>
    <xf numFmtId="0" fontId="26" fillId="3" borderId="11" xfId="2" applyFill="1" applyBorder="1" applyAlignment="1" applyProtection="1">
      <alignment horizontal="left" shrinkToFit="1"/>
    </xf>
    <xf numFmtId="49" fontId="0" fillId="3" borderId="10" xfId="2" applyNumberFormat="1" applyFont="1" applyFill="1" applyBorder="1" applyAlignment="1" applyProtection="1">
      <alignment horizontal="left"/>
    </xf>
    <xf numFmtId="0" fontId="26" fillId="3" borderId="6" xfId="2" applyNumberFormat="1" applyFill="1" applyBorder="1" applyAlignment="1" applyProtection="1">
      <alignment horizontal="left"/>
    </xf>
    <xf numFmtId="0" fontId="26" fillId="3" borderId="11" xfId="2" applyNumberFormat="1" applyFill="1" applyBorder="1" applyAlignment="1" applyProtection="1">
      <alignment horizontal="left"/>
    </xf>
    <xf numFmtId="0" fontId="26" fillId="3" borderId="10" xfId="2" applyFill="1" applyBorder="1" applyAlignment="1" applyProtection="1">
      <alignment horizontal="left"/>
    </xf>
    <xf numFmtId="0" fontId="26" fillId="3" borderId="6" xfId="2" applyFill="1" applyBorder="1" applyAlignment="1" applyProtection="1">
      <alignment horizontal="left"/>
    </xf>
    <xf numFmtId="0" fontId="26" fillId="3" borderId="11" xfId="2" applyFill="1" applyBorder="1" applyAlignment="1" applyProtection="1">
      <alignment horizontal="left"/>
    </xf>
    <xf numFmtId="0" fontId="17" fillId="3" borderId="3" xfId="2" applyFont="1" applyFill="1" applyBorder="1" applyAlignment="1" applyProtection="1">
      <alignment horizontal="center"/>
    </xf>
    <xf numFmtId="0" fontId="42" fillId="4" borderId="10" xfId="2" applyFont="1" applyFill="1" applyBorder="1" applyAlignment="1" applyProtection="1"/>
    <xf numFmtId="0" fontId="43" fillId="4" borderId="6" xfId="2" applyFont="1" applyFill="1" applyBorder="1" applyAlignment="1" applyProtection="1"/>
    <xf numFmtId="0" fontId="43" fillId="4" borderId="11" xfId="2" applyFont="1" applyFill="1" applyBorder="1" applyAlignment="1" applyProtection="1"/>
    <xf numFmtId="166" fontId="20" fillId="3" borderId="10" xfId="2" applyNumberFormat="1" applyFont="1" applyFill="1" applyBorder="1" applyAlignment="1" applyProtection="1">
      <alignment horizontal="center"/>
    </xf>
    <xf numFmtId="166" fontId="20" fillId="3" borderId="11" xfId="2" applyNumberFormat="1" applyFont="1" applyFill="1" applyBorder="1" applyAlignment="1" applyProtection="1">
      <alignment horizontal="center"/>
    </xf>
    <xf numFmtId="0" fontId="16" fillId="3" borderId="10" xfId="2" applyFont="1" applyFill="1" applyBorder="1" applyAlignment="1" applyProtection="1">
      <alignment horizontal="left"/>
    </xf>
    <xf numFmtId="0" fontId="16" fillId="3" borderId="6" xfId="2" applyFont="1" applyFill="1" applyBorder="1" applyAlignment="1" applyProtection="1">
      <alignment horizontal="left"/>
    </xf>
    <xf numFmtId="0" fontId="16" fillId="3" borderId="11" xfId="2" applyFont="1" applyFill="1" applyBorder="1" applyAlignment="1" applyProtection="1">
      <alignment horizontal="left"/>
    </xf>
    <xf numFmtId="0" fontId="16" fillId="3" borderId="3" xfId="2" applyFont="1" applyFill="1" applyBorder="1" applyAlignment="1" applyProtection="1">
      <alignment horizontal="center"/>
    </xf>
    <xf numFmtId="0" fontId="0" fillId="4" borderId="0" xfId="2" applyFont="1" applyFill="1" applyBorder="1" applyAlignment="1" applyProtection="1">
      <alignment horizontal="left"/>
    </xf>
    <xf numFmtId="0" fontId="0" fillId="4" borderId="13" xfId="2" applyFont="1" applyFill="1" applyBorder="1" applyAlignment="1" applyProtection="1">
      <alignment horizontal="left"/>
    </xf>
    <xf numFmtId="0" fontId="13" fillId="4" borderId="0" xfId="2" applyFont="1" applyFill="1" applyBorder="1" applyAlignment="1" applyProtection="1">
      <alignment horizontal="right" textRotation="90"/>
    </xf>
    <xf numFmtId="0" fontId="14" fillId="3" borderId="10" xfId="2" applyFont="1" applyFill="1" applyBorder="1" applyAlignment="1" applyProtection="1">
      <alignment horizontal="center"/>
    </xf>
    <xf numFmtId="0" fontId="14" fillId="3" borderId="11" xfId="2" applyFont="1" applyFill="1" applyBorder="1" applyAlignment="1" applyProtection="1">
      <alignment horizontal="center"/>
    </xf>
    <xf numFmtId="0" fontId="16" fillId="3" borderId="10" xfId="2" applyFont="1" applyFill="1" applyBorder="1" applyAlignment="1" applyProtection="1"/>
    <xf numFmtId="0" fontId="16" fillId="3" borderId="6" xfId="2" applyFont="1" applyFill="1" applyBorder="1" applyAlignment="1" applyProtection="1"/>
    <xf numFmtId="0" fontId="16" fillId="3" borderId="11" xfId="2" applyFont="1" applyFill="1" applyBorder="1" applyAlignment="1" applyProtection="1"/>
    <xf numFmtId="0" fontId="16" fillId="3" borderId="10" xfId="2" applyFont="1" applyFill="1" applyBorder="1" applyAlignment="1" applyProtection="1">
      <alignment horizontal="center"/>
    </xf>
    <xf numFmtId="0" fontId="16" fillId="3" borderId="6" xfId="2" applyFont="1" applyFill="1" applyBorder="1" applyAlignment="1" applyProtection="1">
      <alignment horizontal="center"/>
    </xf>
    <xf numFmtId="0" fontId="16" fillId="3" borderId="11" xfId="2" applyFont="1" applyFill="1" applyBorder="1" applyAlignment="1" applyProtection="1">
      <alignment horizontal="center"/>
    </xf>
    <xf numFmtId="0" fontId="16" fillId="3" borderId="4" xfId="2" applyFont="1" applyFill="1" applyBorder="1" applyAlignment="1" applyProtection="1">
      <alignment horizontal="left" vertical="center" wrapText="1"/>
    </xf>
    <xf numFmtId="0" fontId="16" fillId="3" borderId="5" xfId="2" applyFont="1" applyFill="1" applyBorder="1" applyAlignment="1" applyProtection="1">
      <alignment horizontal="left" vertical="center" wrapText="1"/>
    </xf>
    <xf numFmtId="0" fontId="16" fillId="3" borderId="7" xfId="2" applyFont="1" applyFill="1" applyBorder="1" applyAlignment="1" applyProtection="1">
      <alignment horizontal="left" vertical="center" wrapText="1"/>
    </xf>
    <xf numFmtId="0" fontId="16" fillId="3" borderId="8" xfId="2" applyFont="1" applyFill="1" applyBorder="1" applyAlignment="1" applyProtection="1">
      <alignment horizontal="left" vertical="center" wrapText="1"/>
    </xf>
    <xf numFmtId="0" fontId="16" fillId="3" borderId="2" xfId="2" applyFont="1" applyFill="1" applyBorder="1" applyAlignment="1" applyProtection="1">
      <alignment horizontal="left" vertical="center" wrapText="1"/>
    </xf>
    <xf numFmtId="0" fontId="16" fillId="3" borderId="9" xfId="2" applyFont="1" applyFill="1" applyBorder="1" applyAlignment="1" applyProtection="1">
      <alignment horizontal="left" vertical="center" wrapText="1"/>
    </xf>
    <xf numFmtId="0" fontId="16" fillId="3" borderId="3" xfId="2" applyFont="1" applyFill="1" applyBorder="1" applyAlignment="1" applyProtection="1">
      <alignment horizontal="left"/>
    </xf>
    <xf numFmtId="0" fontId="14" fillId="4" borderId="10" xfId="2" applyFont="1" applyFill="1" applyBorder="1" applyAlignment="1" applyProtection="1">
      <alignment horizontal="left"/>
    </xf>
    <xf numFmtId="0" fontId="14" fillId="4" borderId="6" xfId="2" applyFont="1" applyFill="1" applyBorder="1" applyAlignment="1" applyProtection="1">
      <alignment horizontal="left"/>
    </xf>
    <xf numFmtId="0" fontId="14" fillId="4" borderId="11" xfId="2" applyFont="1" applyFill="1" applyBorder="1" applyAlignment="1" applyProtection="1">
      <alignment horizontal="left"/>
    </xf>
    <xf numFmtId="169" fontId="14" fillId="9" borderId="3" xfId="2" applyNumberFormat="1" applyFont="1" applyFill="1" applyBorder="1" applyAlignment="1" applyProtection="1">
      <alignment horizontal="right" shrinkToFit="1"/>
      <protection locked="0"/>
    </xf>
    <xf numFmtId="0" fontId="17" fillId="3" borderId="3" xfId="2" applyFont="1" applyFill="1" applyBorder="1" applyAlignment="1" applyProtection="1">
      <alignment horizontal="left"/>
    </xf>
    <xf numFmtId="165" fontId="14" fillId="9" borderId="3" xfId="2" applyNumberFormat="1" applyFont="1" applyFill="1" applyBorder="1" applyAlignment="1" applyProtection="1">
      <alignment horizontal="right" shrinkToFit="1"/>
      <protection locked="0"/>
    </xf>
    <xf numFmtId="0" fontId="17" fillId="4" borderId="3" xfId="2" applyFont="1" applyFill="1" applyBorder="1" applyAlignment="1" applyProtection="1">
      <alignment horizontal="left" shrinkToFit="1"/>
    </xf>
    <xf numFmtId="168" fontId="17" fillId="4" borderId="3" xfId="2" applyNumberFormat="1" applyFont="1" applyFill="1" applyBorder="1" applyAlignment="1" applyProtection="1">
      <alignment horizontal="center"/>
    </xf>
    <xf numFmtId="169" fontId="17" fillId="3" borderId="3" xfId="2" applyNumberFormat="1" applyFont="1" applyFill="1" applyBorder="1" applyAlignment="1" applyProtection="1">
      <alignment horizontal="right" shrinkToFit="1"/>
    </xf>
    <xf numFmtId="0" fontId="14" fillId="9" borderId="3" xfId="2" applyFont="1" applyFill="1" applyBorder="1" applyAlignment="1" applyProtection="1">
      <alignment horizontal="left"/>
      <protection locked="0"/>
    </xf>
    <xf numFmtId="169" fontId="14" fillId="9" borderId="14" xfId="2" applyNumberFormat="1" applyFont="1" applyFill="1" applyBorder="1" applyAlignment="1" applyProtection="1">
      <alignment horizontal="right" shrinkToFit="1"/>
      <protection locked="0"/>
    </xf>
    <xf numFmtId="0" fontId="16" fillId="4" borderId="0" xfId="2" applyFont="1" applyFill="1" applyBorder="1" applyAlignment="1" applyProtection="1">
      <alignment horizontal="right"/>
    </xf>
    <xf numFmtId="169" fontId="15" fillId="3" borderId="3" xfId="2" applyNumberFormat="1" applyFont="1" applyFill="1" applyBorder="1" applyAlignment="1" applyProtection="1">
      <alignment horizontal="right" shrinkToFit="1"/>
    </xf>
    <xf numFmtId="0" fontId="16" fillId="4" borderId="13" xfId="2" applyFont="1" applyFill="1" applyBorder="1" applyAlignment="1" applyProtection="1">
      <alignment horizontal="right"/>
    </xf>
    <xf numFmtId="169" fontId="15" fillId="3" borderId="10" xfId="2" applyNumberFormat="1" applyFont="1" applyFill="1" applyBorder="1" applyAlignment="1" applyProtection="1">
      <alignment horizontal="right" shrinkToFit="1"/>
    </xf>
    <xf numFmtId="169" fontId="15" fillId="3" borderId="6" xfId="2" applyNumberFormat="1" applyFont="1" applyFill="1" applyBorder="1" applyAlignment="1" applyProtection="1">
      <alignment horizontal="right" shrinkToFit="1"/>
    </xf>
    <xf numFmtId="169" fontId="15" fillId="3" borderId="11" xfId="2" applyNumberFormat="1" applyFont="1" applyFill="1" applyBorder="1" applyAlignment="1" applyProtection="1">
      <alignment horizontal="right" shrinkToFit="1"/>
    </xf>
    <xf numFmtId="0" fontId="14" fillId="4" borderId="0" xfId="2" applyFont="1" applyFill="1" applyBorder="1" applyAlignment="1" applyProtection="1">
      <alignment horizontal="right"/>
    </xf>
    <xf numFmtId="169" fontId="14" fillId="3" borderId="3" xfId="2" applyNumberFormat="1" applyFont="1" applyFill="1" applyBorder="1" applyAlignment="1" applyProtection="1">
      <alignment horizontal="right" shrinkToFit="1"/>
    </xf>
    <xf numFmtId="0" fontId="44" fillId="4" borderId="0" xfId="2" applyFont="1" applyFill="1" applyBorder="1" applyAlignment="1" applyProtection="1">
      <alignment horizontal="right"/>
    </xf>
    <xf numFmtId="0" fontId="44" fillId="4" borderId="13" xfId="2" applyFont="1" applyFill="1" applyBorder="1" applyAlignment="1" applyProtection="1">
      <alignment horizontal="right"/>
    </xf>
    <xf numFmtId="0" fontId="15" fillId="4" borderId="0" xfId="2" applyFont="1" applyFill="1" applyBorder="1" applyAlignment="1" applyProtection="1">
      <alignment horizontal="right"/>
    </xf>
    <xf numFmtId="0" fontId="15" fillId="4" borderId="13" xfId="2" applyFont="1" applyFill="1" applyBorder="1" applyAlignment="1" applyProtection="1">
      <alignment horizontal="right"/>
    </xf>
    <xf numFmtId="169" fontId="38" fillId="3" borderId="10" xfId="2" applyNumberFormat="1" applyFont="1" applyFill="1" applyBorder="1" applyAlignment="1" applyProtection="1">
      <alignment horizontal="right" shrinkToFit="1"/>
    </xf>
    <xf numFmtId="169" fontId="38" fillId="3" borderId="6" xfId="2" applyNumberFormat="1" applyFont="1" applyFill="1" applyBorder="1" applyAlignment="1" applyProtection="1">
      <alignment horizontal="right" shrinkToFit="1"/>
    </xf>
    <xf numFmtId="169" fontId="38" fillId="3" borderId="11" xfId="2" applyNumberFormat="1" applyFont="1" applyFill="1" applyBorder="1" applyAlignment="1" applyProtection="1">
      <alignment horizontal="right" shrinkToFit="1"/>
    </xf>
    <xf numFmtId="0" fontId="37" fillId="4" borderId="0" xfId="2" applyFont="1" applyFill="1" applyBorder="1" applyAlignment="1" applyProtection="1">
      <alignment horizontal="right"/>
    </xf>
    <xf numFmtId="0" fontId="37" fillId="4" borderId="13" xfId="2" applyFont="1" applyFill="1" applyBorder="1" applyAlignment="1" applyProtection="1">
      <alignment horizontal="right"/>
    </xf>
    <xf numFmtId="0" fontId="26" fillId="9" borderId="4" xfId="2" applyFont="1" applyFill="1" applyBorder="1" applyAlignment="1" applyProtection="1">
      <alignment horizontal="left"/>
    </xf>
    <xf numFmtId="0" fontId="26" fillId="9" borderId="5" xfId="2" applyFont="1" applyFill="1" applyBorder="1" applyAlignment="1" applyProtection="1">
      <alignment horizontal="left"/>
    </xf>
    <xf numFmtId="0" fontId="14" fillId="4" borderId="0" xfId="2" applyFont="1" applyFill="1" applyBorder="1" applyAlignment="1" applyProtection="1">
      <alignment horizontal="center"/>
    </xf>
    <xf numFmtId="0" fontId="14" fillId="0" borderId="4" xfId="2" applyFont="1" applyFill="1" applyBorder="1" applyAlignment="1" applyProtection="1">
      <alignment horizontal="center" vertical="center" wrapText="1"/>
    </xf>
    <xf numFmtId="0" fontId="14" fillId="0" borderId="5" xfId="2" applyFont="1" applyFill="1" applyBorder="1" applyAlignment="1" applyProtection="1">
      <alignment horizontal="center" vertical="center" wrapText="1"/>
    </xf>
    <xf numFmtId="0" fontId="14" fillId="0" borderId="7" xfId="2" applyFont="1" applyFill="1" applyBorder="1" applyAlignment="1" applyProtection="1">
      <alignment horizontal="center" vertical="center" wrapText="1"/>
    </xf>
    <xf numFmtId="0" fontId="14" fillId="0" borderId="12" xfId="2" applyFont="1" applyFill="1" applyBorder="1" applyAlignment="1" applyProtection="1">
      <alignment horizontal="center" vertical="center" wrapText="1"/>
    </xf>
    <xf numFmtId="0" fontId="14" fillId="0" borderId="0" xfId="2" applyFont="1" applyFill="1" applyBorder="1" applyAlignment="1" applyProtection="1">
      <alignment horizontal="center" vertical="center" wrapText="1"/>
    </xf>
    <xf numFmtId="0" fontId="14" fillId="0" borderId="13" xfId="2" applyFont="1" applyFill="1" applyBorder="1" applyAlignment="1" applyProtection="1">
      <alignment horizontal="center" vertical="center" wrapText="1"/>
    </xf>
    <xf numFmtId="0" fontId="14" fillId="0" borderId="8" xfId="2" applyFont="1" applyFill="1" applyBorder="1" applyAlignment="1" applyProtection="1">
      <alignment horizontal="center" vertical="center" wrapText="1"/>
    </xf>
    <xf numFmtId="0" fontId="14" fillId="0" borderId="2" xfId="2" applyFont="1" applyFill="1" applyBorder="1" applyAlignment="1" applyProtection="1">
      <alignment horizontal="center" vertical="center" wrapText="1"/>
    </xf>
    <xf numFmtId="0" fontId="14" fillId="0" borderId="9" xfId="2" applyFont="1" applyFill="1" applyBorder="1" applyAlignment="1" applyProtection="1">
      <alignment horizontal="center" vertical="center" wrapText="1"/>
    </xf>
    <xf numFmtId="0" fontId="34" fillId="0" borderId="0" xfId="2" applyFont="1" applyFill="1" applyBorder="1" applyAlignment="1" applyProtection="1">
      <alignment horizontal="left" wrapText="1"/>
    </xf>
    <xf numFmtId="0" fontId="36" fillId="0" borderId="5" xfId="2" applyFont="1" applyFill="1" applyBorder="1" applyAlignment="1" applyProtection="1">
      <alignment horizontal="left" vertical="top"/>
    </xf>
    <xf numFmtId="0" fontId="14" fillId="4" borderId="0" xfId="2" applyFont="1" applyFill="1" applyBorder="1" applyAlignment="1" applyProtection="1">
      <alignment horizontal="left"/>
    </xf>
    <xf numFmtId="0" fontId="14" fillId="9" borderId="2" xfId="2" applyFont="1" applyFill="1" applyBorder="1" applyAlignment="1" applyProtection="1">
      <alignment horizontal="left"/>
      <protection locked="0"/>
    </xf>
    <xf numFmtId="0" fontId="14" fillId="9" borderId="0" xfId="2" applyFont="1" applyFill="1" applyBorder="1" applyAlignment="1" applyProtection="1">
      <alignment shrinkToFit="1"/>
    </xf>
    <xf numFmtId="0" fontId="17" fillId="9" borderId="2" xfId="2" applyFont="1" applyFill="1" applyBorder="1" applyAlignment="1" applyProtection="1">
      <alignment shrinkToFit="1"/>
    </xf>
    <xf numFmtId="0" fontId="14" fillId="9" borderId="12" xfId="2" applyFont="1" applyFill="1" applyBorder="1" applyAlignment="1" applyProtection="1">
      <alignment horizontal="left" shrinkToFit="1"/>
    </xf>
    <xf numFmtId="0" fontId="14" fillId="9" borderId="0" xfId="2" applyFont="1" applyFill="1" applyBorder="1" applyAlignment="1" applyProtection="1">
      <alignment horizontal="left" shrinkToFit="1"/>
    </xf>
    <xf numFmtId="0" fontId="14" fillId="9" borderId="8" xfId="2" applyFont="1" applyFill="1" applyBorder="1" applyAlignment="1" applyProtection="1">
      <alignment horizontal="left" shrinkToFit="1"/>
    </xf>
    <xf numFmtId="0" fontId="14" fillId="9" borderId="2" xfId="2" applyFont="1" applyFill="1" applyBorder="1" applyAlignment="1" applyProtection="1">
      <alignment horizontal="left" shrinkToFit="1"/>
    </xf>
    <xf numFmtId="0" fontId="14" fillId="4" borderId="0" xfId="2" applyFont="1" applyFill="1" applyBorder="1" applyAlignment="1" applyProtection="1">
      <alignment horizontal="left" vertical="center" wrapText="1"/>
    </xf>
    <xf numFmtId="0" fontId="14" fillId="4" borderId="10" xfId="2" applyFont="1" applyFill="1" applyBorder="1" applyAlignment="1" applyProtection="1">
      <alignment horizontal="center" vertical="center" wrapText="1"/>
    </xf>
    <xf numFmtId="0" fontId="14" fillId="4" borderId="6" xfId="2" applyFont="1" applyFill="1" applyBorder="1" applyAlignment="1" applyProtection="1">
      <alignment horizontal="center" vertical="center" wrapText="1"/>
    </xf>
    <xf numFmtId="0" fontId="14" fillId="4" borderId="11" xfId="2" applyFont="1" applyFill="1" applyBorder="1" applyAlignment="1" applyProtection="1">
      <alignment horizontal="center" vertical="center" wrapText="1"/>
    </xf>
    <xf numFmtId="0" fontId="10" fillId="2" borderId="0" xfId="2" applyFont="1" applyFill="1" applyBorder="1" applyAlignment="1" applyProtection="1">
      <alignment horizontal="center"/>
    </xf>
    <xf numFmtId="0" fontId="15" fillId="4" borderId="2" xfId="2" applyFont="1" applyFill="1" applyBorder="1" applyAlignment="1" applyProtection="1">
      <alignment horizontal="left" wrapText="1"/>
    </xf>
    <xf numFmtId="164" fontId="14" fillId="4" borderId="10" xfId="2" applyNumberFormat="1" applyFont="1" applyFill="1" applyBorder="1" applyAlignment="1" applyProtection="1">
      <alignment horizontal="center" vertical="center"/>
    </xf>
    <xf numFmtId="164" fontId="14" fillId="4" borderId="6" xfId="2" applyNumberFormat="1" applyFont="1" applyFill="1" applyBorder="1" applyAlignment="1" applyProtection="1">
      <alignment horizontal="center" vertical="center"/>
    </xf>
    <xf numFmtId="164" fontId="14" fillId="4" borderId="11" xfId="2" applyNumberFormat="1" applyFont="1" applyFill="1" applyBorder="1" applyAlignment="1" applyProtection="1">
      <alignment horizontal="center" vertical="center"/>
    </xf>
    <xf numFmtId="0" fontId="15" fillId="4" borderId="5" xfId="2" applyFont="1" applyFill="1" applyBorder="1" applyAlignment="1" applyProtection="1">
      <alignment horizontal="right" vertical="top"/>
    </xf>
    <xf numFmtId="0" fontId="24" fillId="4" borderId="0" xfId="2" applyFont="1" applyFill="1" applyBorder="1" applyAlignment="1" applyProtection="1">
      <alignment horizontal="center" vertical="center" wrapText="1"/>
    </xf>
    <xf numFmtId="0" fontId="26" fillId="6" borderId="10" xfId="2" applyFill="1" applyBorder="1" applyAlignment="1" applyProtection="1">
      <alignment horizontal="left" shrinkToFit="1"/>
    </xf>
    <xf numFmtId="0" fontId="26" fillId="6" borderId="6" xfId="2" applyFill="1" applyBorder="1" applyAlignment="1" applyProtection="1">
      <alignment horizontal="left" shrinkToFit="1"/>
    </xf>
    <xf numFmtId="0" fontId="26" fillId="6" borderId="11" xfId="2" applyFill="1" applyBorder="1" applyAlignment="1" applyProtection="1">
      <alignment horizontal="left" shrinkToFit="1"/>
    </xf>
    <xf numFmtId="49" fontId="0" fillId="6" borderId="10" xfId="2" applyNumberFormat="1" applyFont="1" applyFill="1" applyBorder="1" applyAlignment="1" applyProtection="1">
      <alignment horizontal="left"/>
    </xf>
    <xf numFmtId="0" fontId="26" fillId="6" borderId="6" xfId="2" applyNumberFormat="1" applyFill="1" applyBorder="1" applyAlignment="1" applyProtection="1">
      <alignment horizontal="left"/>
    </xf>
    <xf numFmtId="0" fontId="26" fillId="6" borderId="11" xfId="2" applyNumberFormat="1" applyFill="1" applyBorder="1" applyAlignment="1" applyProtection="1">
      <alignment horizontal="left"/>
    </xf>
    <xf numFmtId="0" fontId="26" fillId="6" borderId="10" xfId="2" applyFill="1" applyBorder="1" applyAlignment="1" applyProtection="1">
      <alignment horizontal="left"/>
    </xf>
    <xf numFmtId="0" fontId="26" fillId="6" borderId="6" xfId="2" applyFill="1" applyBorder="1" applyAlignment="1" applyProtection="1">
      <alignment horizontal="left"/>
    </xf>
    <xf numFmtId="0" fontId="26" fillId="6" borderId="11" xfId="2" applyFill="1" applyBorder="1" applyAlignment="1" applyProtection="1">
      <alignment horizontal="left"/>
    </xf>
    <xf numFmtId="0" fontId="14" fillId="6" borderId="3" xfId="2" applyFont="1" applyFill="1" applyBorder="1" applyAlignment="1" applyProtection="1">
      <alignment horizontal="center"/>
    </xf>
    <xf numFmtId="167" fontId="26" fillId="6" borderId="10" xfId="2" applyNumberFormat="1" applyFill="1" applyBorder="1" applyAlignment="1" applyProtection="1">
      <alignment horizontal="center"/>
    </xf>
    <xf numFmtId="167" fontId="26" fillId="6" borderId="6" xfId="2" applyNumberFormat="1" applyFill="1" applyBorder="1" applyAlignment="1" applyProtection="1">
      <alignment horizontal="center"/>
    </xf>
    <xf numFmtId="167" fontId="26" fillId="6" borderId="11" xfId="2" applyNumberFormat="1" applyFill="1" applyBorder="1" applyAlignment="1" applyProtection="1">
      <alignment horizontal="center"/>
    </xf>
    <xf numFmtId="0" fontId="16" fillId="6" borderId="10" xfId="2" applyFont="1" applyFill="1" applyBorder="1" applyAlignment="1" applyProtection="1">
      <alignment horizontal="center"/>
    </xf>
    <xf numFmtId="0" fontId="16" fillId="6" borderId="6" xfId="2" applyFont="1" applyFill="1" applyBorder="1" applyAlignment="1" applyProtection="1">
      <alignment horizontal="center"/>
    </xf>
    <xf numFmtId="0" fontId="16" fillId="6" borderId="11" xfId="2" applyFont="1" applyFill="1" applyBorder="1" applyAlignment="1" applyProtection="1">
      <alignment horizontal="center"/>
    </xf>
    <xf numFmtId="165" fontId="14" fillId="6" borderId="3" xfId="2" applyNumberFormat="1" applyFont="1" applyFill="1" applyBorder="1" applyAlignment="1" applyProtection="1">
      <alignment horizontal="right" shrinkToFit="1"/>
    </xf>
    <xf numFmtId="169" fontId="14" fillId="6" borderId="3" xfId="2" applyNumberFormat="1" applyFont="1" applyFill="1" applyBorder="1" applyAlignment="1" applyProtection="1">
      <alignment horizontal="right" shrinkToFit="1"/>
    </xf>
    <xf numFmtId="0" fontId="14" fillId="3" borderId="3" xfId="2" applyFont="1" applyFill="1" applyBorder="1" applyAlignment="1" applyProtection="1">
      <alignment horizontal="left"/>
    </xf>
    <xf numFmtId="0" fontId="14" fillId="3" borderId="10" xfId="2" applyFont="1" applyFill="1" applyBorder="1" applyAlignment="1" applyProtection="1">
      <alignment horizontal="left"/>
    </xf>
    <xf numFmtId="0" fontId="14" fillId="3" borderId="6" xfId="2" applyFont="1" applyFill="1" applyBorder="1" applyAlignment="1" applyProtection="1">
      <alignment horizontal="left"/>
    </xf>
    <xf numFmtId="0" fontId="14" fillId="3" borderId="11" xfId="2" applyFont="1" applyFill="1" applyBorder="1" applyAlignment="1" applyProtection="1">
      <alignment horizontal="left"/>
    </xf>
    <xf numFmtId="0" fontId="14" fillId="6" borderId="3" xfId="2" applyFont="1" applyFill="1" applyBorder="1" applyAlignment="1" applyProtection="1">
      <alignment horizontal="left"/>
    </xf>
    <xf numFmtId="169" fontId="14" fillId="6" borderId="14" xfId="2" applyNumberFormat="1" applyFont="1" applyFill="1" applyBorder="1" applyAlignment="1" applyProtection="1">
      <alignment horizontal="right" shrinkToFit="1"/>
    </xf>
    <xf numFmtId="0" fontId="14" fillId="6" borderId="2" xfId="2" applyFont="1" applyFill="1" applyBorder="1" applyAlignment="1" applyProtection="1">
      <alignment horizontal="left"/>
    </xf>
    <xf numFmtId="0" fontId="33" fillId="4" borderId="4" xfId="2" applyFont="1" applyFill="1" applyBorder="1" applyAlignment="1" applyProtection="1">
      <alignment horizontal="center"/>
    </xf>
    <xf numFmtId="0" fontId="33" fillId="4" borderId="5" xfId="2" applyFont="1" applyFill="1" applyBorder="1" applyAlignment="1" applyProtection="1">
      <alignment horizontal="center"/>
    </xf>
    <xf numFmtId="0" fontId="33" fillId="4" borderId="7" xfId="2" applyFont="1" applyFill="1" applyBorder="1" applyAlignment="1" applyProtection="1">
      <alignment horizontal="center"/>
    </xf>
    <xf numFmtId="0" fontId="33" fillId="4" borderId="8" xfId="2" applyFont="1" applyFill="1" applyBorder="1" applyAlignment="1" applyProtection="1">
      <alignment horizontal="center"/>
    </xf>
    <xf numFmtId="0" fontId="33" fillId="4" borderId="2" xfId="2" applyFont="1" applyFill="1" applyBorder="1" applyAlignment="1" applyProtection="1">
      <alignment horizontal="center"/>
    </xf>
    <xf numFmtId="0" fontId="33" fillId="4" borderId="9" xfId="2" applyFont="1" applyFill="1" applyBorder="1" applyAlignment="1" applyProtection="1">
      <alignment horizontal="center"/>
    </xf>
    <xf numFmtId="0" fontId="33" fillId="4" borderId="0" xfId="2" applyFont="1" applyFill="1" applyBorder="1" applyAlignment="1" applyProtection="1">
      <alignment horizontal="left" vertical="top" wrapText="1"/>
    </xf>
    <xf numFmtId="0" fontId="10" fillId="2" borderId="0" xfId="2" applyFont="1" applyFill="1" applyBorder="1" applyAlignment="1" applyProtection="1">
      <alignment horizontal="center" vertical="center"/>
    </xf>
    <xf numFmtId="0" fontId="28" fillId="4" borderId="2" xfId="2" applyFont="1" applyFill="1" applyBorder="1" applyAlignment="1" applyProtection="1">
      <alignment horizontal="left" wrapText="1"/>
    </xf>
    <xf numFmtId="0" fontId="19" fillId="4" borderId="2" xfId="2" applyFont="1" applyFill="1" applyBorder="1" applyAlignment="1" applyProtection="1">
      <alignment horizontal="left"/>
    </xf>
  </cellXfs>
  <cellStyles count="6">
    <cellStyle name="Prozent 2" xfId="3"/>
    <cellStyle name="Standard" xfId="0" builtinId="0"/>
    <cellStyle name="Standard 2" xfId="1"/>
    <cellStyle name="Standard 2 2" xfId="2"/>
    <cellStyle name="Standard 2 3" xfId="4"/>
    <cellStyle name="Standard 3" xfId="5"/>
  </cellStyles>
  <dxfs count="8">
    <dxf>
      <font>
        <b/>
        <i/>
      </font>
      <fill>
        <patternFill>
          <bgColor rgb="FFFF0000"/>
        </patternFill>
      </fill>
    </dxf>
    <dxf>
      <font>
        <b/>
        <i/>
      </font>
      <fill>
        <patternFill>
          <bgColor rgb="FFFF0000"/>
        </patternFill>
      </fill>
    </dxf>
    <dxf>
      <font>
        <b/>
        <i/>
      </font>
      <fill>
        <patternFill>
          <bgColor rgb="FFFF0000"/>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b val="0"/>
        <i/>
        <color rgb="FFC00000"/>
      </font>
      <fill>
        <patternFill>
          <bgColor theme="9" tint="0.79998168889431442"/>
        </patternFill>
      </fill>
    </dxf>
  </dxfs>
  <tableStyles count="0" defaultTableStyle="TableStyleMedium9" defaultPivotStyle="PivotStyleLight16"/>
  <colors>
    <mruColors>
      <color rgb="FFFF7C8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N$53" lockText="1" noThreeD="1"/>
</file>

<file path=xl/ctrlProps/ctrlProp2.xml><?xml version="1.0" encoding="utf-8"?>
<formControlPr xmlns="http://schemas.microsoft.com/office/spreadsheetml/2009/9/main" objectType="CheckBox" fmlaLink="$Z$56" lockText="1" noThreeD="1"/>
</file>

<file path=xl/ctrlProps/ctrlProp3.xml><?xml version="1.0" encoding="utf-8"?>
<formControlPr xmlns="http://schemas.microsoft.com/office/spreadsheetml/2009/9/main" objectType="CheckBox" fmlaLink="$Z$55" lockText="1" noThreeD="1"/>
</file>

<file path=xl/ctrlProps/ctrlProp4.xml><?xml version="1.0" encoding="utf-8"?>
<formControlPr xmlns="http://schemas.microsoft.com/office/spreadsheetml/2009/9/main" objectType="CheckBox" fmlaLink="$Z$54" lockText="1" noThreeD="1"/>
</file>

<file path=xl/ctrlProps/ctrlProp5.xml><?xml version="1.0" encoding="utf-8"?>
<formControlPr xmlns="http://schemas.microsoft.com/office/spreadsheetml/2009/9/main" objectType="CheckBox" fmlaLink="$Z$53" lockText="1" noThreeD="1"/>
</file>

<file path=xl/ctrlProps/ctrlProp6.xml><?xml version="1.0" encoding="utf-8"?>
<formControlPr xmlns="http://schemas.microsoft.com/office/spreadsheetml/2009/9/main" objectType="CheckBox" fmlaLink="$N$55" lockText="1" noThreeD="1"/>
</file>

<file path=xl/ctrlProps/ctrlProp7.xml><?xml version="1.0" encoding="utf-8"?>
<formControlPr xmlns="http://schemas.microsoft.com/office/spreadsheetml/2009/9/main" objectType="CheckBox" fmlaLink="$Z$57" lockText="1" noThreeD="1"/>
</file>

<file path=xl/ctrlProps/ctrlProp8.xml><?xml version="1.0" encoding="utf-8"?>
<formControlPr xmlns="http://schemas.microsoft.com/office/spreadsheetml/2009/9/main" objectType="CheckBox" fmlaLink="$N$57"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13</xdr:col>
          <xdr:colOff>0</xdr:colOff>
          <xdr:row>51</xdr:row>
          <xdr:rowOff>180975</xdr:rowOff>
        </xdr:from>
        <xdr:to>
          <xdr:col>14</xdr:col>
          <xdr:colOff>0</xdr:colOff>
          <xdr:row>53</xdr:row>
          <xdr:rowOff>19050</xdr:rowOff>
        </xdr:to>
        <xdr:sp macro="" textlink="">
          <xdr:nvSpPr>
            <xdr:cNvPr id="14339" name="Check Box 3" hidden="1">
              <a:extLst>
                <a:ext uri="{63B3BB69-23CF-44E3-9099-C40C66FF867C}">
                  <a14:compatExt spid="_x0000_s14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54</xdr:row>
          <xdr:rowOff>190500</xdr:rowOff>
        </xdr:from>
        <xdr:to>
          <xdr:col>26</xdr:col>
          <xdr:colOff>0</xdr:colOff>
          <xdr:row>56</xdr:row>
          <xdr:rowOff>28575</xdr:rowOff>
        </xdr:to>
        <xdr:sp macro="" textlink="">
          <xdr:nvSpPr>
            <xdr:cNvPr id="14340" name="Check Box 4" hidden="1">
              <a:extLst>
                <a:ext uri="{63B3BB69-23CF-44E3-9099-C40C66FF867C}">
                  <a14:compatExt spid="_x0000_s14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53</xdr:row>
          <xdr:rowOff>190500</xdr:rowOff>
        </xdr:from>
        <xdr:to>
          <xdr:col>26</xdr:col>
          <xdr:colOff>0</xdr:colOff>
          <xdr:row>55</xdr:row>
          <xdr:rowOff>28575</xdr:rowOff>
        </xdr:to>
        <xdr:sp macro="" textlink="">
          <xdr:nvSpPr>
            <xdr:cNvPr id="14341" name="Check Box 5" hidden="1">
              <a:extLst>
                <a:ext uri="{63B3BB69-23CF-44E3-9099-C40C66FF867C}">
                  <a14:compatExt spid="_x0000_s14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52</xdr:row>
          <xdr:rowOff>190500</xdr:rowOff>
        </xdr:from>
        <xdr:to>
          <xdr:col>26</xdr:col>
          <xdr:colOff>0</xdr:colOff>
          <xdr:row>54</xdr:row>
          <xdr:rowOff>28575</xdr:rowOff>
        </xdr:to>
        <xdr:sp macro="" textlink="">
          <xdr:nvSpPr>
            <xdr:cNvPr id="14342" name="Check Box 6" hidden="1">
              <a:extLst>
                <a:ext uri="{63B3BB69-23CF-44E3-9099-C40C66FF867C}">
                  <a14:compatExt spid="_x0000_s14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51</xdr:row>
          <xdr:rowOff>190500</xdr:rowOff>
        </xdr:from>
        <xdr:to>
          <xdr:col>26</xdr:col>
          <xdr:colOff>0</xdr:colOff>
          <xdr:row>53</xdr:row>
          <xdr:rowOff>28575</xdr:rowOff>
        </xdr:to>
        <xdr:sp macro="" textlink="">
          <xdr:nvSpPr>
            <xdr:cNvPr id="14343" name="Check Box 7" hidden="1">
              <a:extLst>
                <a:ext uri="{63B3BB69-23CF-44E3-9099-C40C66FF867C}">
                  <a14:compatExt spid="_x0000_s14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53</xdr:row>
          <xdr:rowOff>180975</xdr:rowOff>
        </xdr:from>
        <xdr:to>
          <xdr:col>14</xdr:col>
          <xdr:colOff>9525</xdr:colOff>
          <xdr:row>55</xdr:row>
          <xdr:rowOff>19050</xdr:rowOff>
        </xdr:to>
        <xdr:sp macro="" textlink="">
          <xdr:nvSpPr>
            <xdr:cNvPr id="14344" name="Check Box 8" hidden="1">
              <a:extLst>
                <a:ext uri="{63B3BB69-23CF-44E3-9099-C40C66FF867C}">
                  <a14:compatExt spid="_x0000_s14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0</xdr:colOff>
          <xdr:row>55</xdr:row>
          <xdr:rowOff>171450</xdr:rowOff>
        </xdr:from>
        <xdr:to>
          <xdr:col>26</xdr:col>
          <xdr:colOff>0</xdr:colOff>
          <xdr:row>57</xdr:row>
          <xdr:rowOff>9525</xdr:rowOff>
        </xdr:to>
        <xdr:sp macro="" textlink="">
          <xdr:nvSpPr>
            <xdr:cNvPr id="14345" name="Check Box 9" hidden="1">
              <a:extLst>
                <a:ext uri="{63B3BB69-23CF-44E3-9099-C40C66FF867C}">
                  <a14:compatExt spid="_x0000_s14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55</xdr:row>
          <xdr:rowOff>180975</xdr:rowOff>
        </xdr:from>
        <xdr:to>
          <xdr:col>14</xdr:col>
          <xdr:colOff>9525</xdr:colOff>
          <xdr:row>57</xdr:row>
          <xdr:rowOff>19050</xdr:rowOff>
        </xdr:to>
        <xdr:sp macro="" textlink="">
          <xdr:nvSpPr>
            <xdr:cNvPr id="14367" name="Check Box 8" hidden="1">
              <a:extLst>
                <a:ext uri="{63B3BB69-23CF-44E3-9099-C40C66FF867C}">
                  <a14:compatExt spid="_x0000_s14367"/>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B1:J48"/>
  <sheetViews>
    <sheetView showGridLines="0" showRowColHeaders="0" tabSelected="1" zoomScale="115" zoomScaleNormal="115" workbookViewId="0">
      <selection activeCell="B51" sqref="B51"/>
    </sheetView>
  </sheetViews>
  <sheetFormatPr baseColWidth="10" defaultRowHeight="15" x14ac:dyDescent="0.25"/>
  <cols>
    <col min="1" max="1" width="10.5703125" customWidth="1"/>
    <col min="2" max="2" width="80.5703125" bestFit="1" customWidth="1"/>
    <col min="3" max="3" width="59.28515625" customWidth="1"/>
    <col min="4" max="4" width="12" customWidth="1"/>
  </cols>
  <sheetData>
    <row r="1" spans="2:10" ht="32.25" customHeight="1" x14ac:dyDescent="0.25"/>
    <row r="2" spans="2:10" x14ac:dyDescent="0.25">
      <c r="B2" s="2" t="s">
        <v>20</v>
      </c>
      <c r="C2" s="2"/>
      <c r="D2" s="2"/>
      <c r="E2" s="2"/>
      <c r="F2" s="2"/>
      <c r="G2" s="2"/>
      <c r="H2" s="2"/>
      <c r="I2" s="2"/>
      <c r="J2" s="1"/>
    </row>
    <row r="3" spans="2:10" ht="5.25" customHeight="1" x14ac:dyDescent="0.25">
      <c r="B3" s="2"/>
      <c r="C3" s="2"/>
      <c r="D3" s="2"/>
      <c r="E3" s="2"/>
      <c r="F3" s="2"/>
      <c r="G3" s="2"/>
      <c r="H3" s="2"/>
      <c r="I3" s="2"/>
      <c r="J3" s="1"/>
    </row>
    <row r="4" spans="2:10" x14ac:dyDescent="0.25">
      <c r="B4" s="2" t="s">
        <v>21</v>
      </c>
      <c r="C4" s="2"/>
      <c r="D4" s="2"/>
      <c r="E4" s="2"/>
      <c r="F4" s="2"/>
      <c r="G4" s="2"/>
      <c r="H4" s="2"/>
      <c r="I4" s="2"/>
      <c r="J4" s="1"/>
    </row>
    <row r="5" spans="2:10" ht="4.5" customHeight="1" x14ac:dyDescent="0.25">
      <c r="B5" s="2"/>
      <c r="C5" s="2"/>
      <c r="D5" s="2"/>
      <c r="E5" s="2"/>
      <c r="F5" s="2"/>
      <c r="G5" s="2"/>
      <c r="H5" s="2"/>
      <c r="I5" s="2"/>
      <c r="J5" s="1"/>
    </row>
    <row r="6" spans="2:10" ht="4.5" customHeight="1" x14ac:dyDescent="0.25">
      <c r="B6" s="3"/>
      <c r="C6" s="3"/>
      <c r="D6" s="3"/>
      <c r="E6" s="4"/>
      <c r="F6" s="4"/>
      <c r="G6" s="4"/>
      <c r="H6" s="4"/>
      <c r="I6" s="4"/>
    </row>
    <row r="7" spans="2:10" x14ac:dyDescent="0.25">
      <c r="B7" s="6" t="s">
        <v>24</v>
      </c>
      <c r="C7" s="6" t="s">
        <v>26</v>
      </c>
      <c r="D7" s="156" t="s">
        <v>25</v>
      </c>
    </row>
    <row r="8" spans="2:10" x14ac:dyDescent="0.25">
      <c r="B8" s="7" t="s">
        <v>58</v>
      </c>
      <c r="C8" s="5" t="s">
        <v>59</v>
      </c>
      <c r="D8" s="8" t="s">
        <v>3</v>
      </c>
    </row>
    <row r="9" spans="2:10" x14ac:dyDescent="0.25">
      <c r="B9" s="7" t="s">
        <v>60</v>
      </c>
      <c r="C9" s="5" t="s">
        <v>61</v>
      </c>
      <c r="D9" s="8" t="s">
        <v>4</v>
      </c>
    </row>
    <row r="10" spans="2:10" ht="24" x14ac:dyDescent="0.25">
      <c r="B10" s="7" t="s">
        <v>62</v>
      </c>
      <c r="C10" s="5" t="s">
        <v>63</v>
      </c>
      <c r="D10" s="8" t="s">
        <v>5</v>
      </c>
    </row>
    <row r="11" spans="2:10" ht="36" x14ac:dyDescent="0.25">
      <c r="B11" s="7" t="s">
        <v>102</v>
      </c>
      <c r="C11" s="5" t="s">
        <v>64</v>
      </c>
      <c r="D11" s="8" t="s">
        <v>6</v>
      </c>
    </row>
    <row r="12" spans="2:10" ht="48" x14ac:dyDescent="0.25">
      <c r="B12" s="7" t="s">
        <v>86</v>
      </c>
      <c r="C12" s="5" t="s">
        <v>65</v>
      </c>
      <c r="D12" s="8" t="s">
        <v>7</v>
      </c>
    </row>
    <row r="13" spans="2:10" x14ac:dyDescent="0.25">
      <c r="B13" s="7" t="s">
        <v>66</v>
      </c>
      <c r="C13" s="5" t="s">
        <v>67</v>
      </c>
      <c r="D13" s="8" t="s">
        <v>8</v>
      </c>
    </row>
    <row r="14" spans="2:10" ht="24" x14ac:dyDescent="0.25">
      <c r="B14" s="7" t="s">
        <v>68</v>
      </c>
      <c r="C14" s="5" t="s">
        <v>69</v>
      </c>
      <c r="D14" s="8" t="s">
        <v>9</v>
      </c>
    </row>
    <row r="15" spans="2:10" ht="24" x14ac:dyDescent="0.25">
      <c r="B15" s="7" t="s">
        <v>70</v>
      </c>
      <c r="C15" s="5" t="s">
        <v>71</v>
      </c>
      <c r="D15" s="8" t="s">
        <v>10</v>
      </c>
    </row>
    <row r="16" spans="2:10" ht="24" x14ac:dyDescent="0.25">
      <c r="B16" s="7" t="s">
        <v>72</v>
      </c>
      <c r="C16" s="5" t="s">
        <v>73</v>
      </c>
      <c r="D16" s="8" t="s">
        <v>11</v>
      </c>
    </row>
    <row r="17" spans="2:4" x14ac:dyDescent="0.25">
      <c r="B17" s="7" t="s">
        <v>74</v>
      </c>
      <c r="C17" s="5" t="s">
        <v>75</v>
      </c>
      <c r="D17" s="8" t="s">
        <v>12</v>
      </c>
    </row>
    <row r="18" spans="2:4" x14ac:dyDescent="0.25">
      <c r="B18" s="7" t="s">
        <v>76</v>
      </c>
      <c r="C18" s="5" t="s">
        <v>77</v>
      </c>
      <c r="D18" s="8" t="s">
        <v>13</v>
      </c>
    </row>
    <row r="19" spans="2:4" ht="24" x14ac:dyDescent="0.25">
      <c r="B19" s="7" t="s">
        <v>78</v>
      </c>
      <c r="C19" s="5" t="s">
        <v>79</v>
      </c>
      <c r="D19" s="8" t="s">
        <v>14</v>
      </c>
    </row>
    <row r="20" spans="2:4" x14ac:dyDescent="0.25">
      <c r="B20" s="7" t="s">
        <v>84</v>
      </c>
      <c r="C20" s="5" t="s">
        <v>85</v>
      </c>
      <c r="D20" s="8" t="s">
        <v>15</v>
      </c>
    </row>
    <row r="21" spans="2:4" ht="24" x14ac:dyDescent="0.25">
      <c r="B21" s="10" t="s">
        <v>80</v>
      </c>
      <c r="C21" s="11" t="s">
        <v>81</v>
      </c>
      <c r="D21" s="9" t="s">
        <v>16</v>
      </c>
    </row>
    <row r="22" spans="2:4" ht="25.5" customHeight="1" x14ac:dyDescent="0.25">
      <c r="B22" s="10" t="s">
        <v>82</v>
      </c>
      <c r="C22" s="11" t="s">
        <v>83</v>
      </c>
      <c r="D22" s="9" t="s">
        <v>17</v>
      </c>
    </row>
    <row r="23" spans="2:4" x14ac:dyDescent="0.25">
      <c r="B23" s="7" t="s">
        <v>22</v>
      </c>
      <c r="C23" s="5"/>
      <c r="D23" s="8" t="s">
        <v>18</v>
      </c>
    </row>
    <row r="24" spans="2:4" x14ac:dyDescent="0.25">
      <c r="B24" s="7" t="s">
        <v>23</v>
      </c>
      <c r="C24" s="5"/>
      <c r="D24" s="8" t="s">
        <v>19</v>
      </c>
    </row>
    <row r="26" spans="2:4" hidden="1" x14ac:dyDescent="0.25"/>
    <row r="27" spans="2:4" hidden="1" x14ac:dyDescent="0.25">
      <c r="B27" s="73" t="s">
        <v>138</v>
      </c>
    </row>
    <row r="28" spans="2:4" hidden="1" x14ac:dyDescent="0.25">
      <c r="B28" t="s">
        <v>133</v>
      </c>
    </row>
    <row r="29" spans="2:4" hidden="1" x14ac:dyDescent="0.25">
      <c r="B29" t="s">
        <v>134</v>
      </c>
    </row>
    <row r="30" spans="2:4" hidden="1" x14ac:dyDescent="0.25">
      <c r="B30" t="s">
        <v>135</v>
      </c>
    </row>
    <row r="31" spans="2:4" hidden="1" x14ac:dyDescent="0.25">
      <c r="B31" t="s">
        <v>136</v>
      </c>
    </row>
    <row r="32" spans="2:4" hidden="1" x14ac:dyDescent="0.25">
      <c r="B32" t="s">
        <v>137</v>
      </c>
    </row>
    <row r="33" spans="2:2" hidden="1" x14ac:dyDescent="0.25"/>
    <row r="34" spans="2:2" hidden="1" x14ac:dyDescent="0.25">
      <c r="B34" s="73" t="s">
        <v>181</v>
      </c>
    </row>
    <row r="35" spans="2:2" hidden="1" x14ac:dyDescent="0.25">
      <c r="B35" t="s">
        <v>182</v>
      </c>
    </row>
    <row r="36" spans="2:2" hidden="1" x14ac:dyDescent="0.25">
      <c r="B36" t="s">
        <v>183</v>
      </c>
    </row>
    <row r="37" spans="2:2" hidden="1" x14ac:dyDescent="0.25">
      <c r="B37" t="s">
        <v>184</v>
      </c>
    </row>
    <row r="38" spans="2:2" hidden="1" x14ac:dyDescent="0.25">
      <c r="B38" t="s">
        <v>185</v>
      </c>
    </row>
    <row r="39" spans="2:2" hidden="1" x14ac:dyDescent="0.25">
      <c r="B39" t="s">
        <v>193</v>
      </c>
    </row>
    <row r="40" spans="2:2" hidden="1" x14ac:dyDescent="0.25">
      <c r="B40" t="s">
        <v>186</v>
      </c>
    </row>
    <row r="41" spans="2:2" hidden="1" x14ac:dyDescent="0.25">
      <c r="B41" t="s">
        <v>187</v>
      </c>
    </row>
    <row r="42" spans="2:2" hidden="1" x14ac:dyDescent="0.25"/>
    <row r="43" spans="2:2" hidden="1" x14ac:dyDescent="0.25">
      <c r="B43" s="73" t="s">
        <v>188</v>
      </c>
    </row>
    <row r="44" spans="2:2" hidden="1" x14ac:dyDescent="0.25">
      <c r="B44" t="s">
        <v>189</v>
      </c>
    </row>
    <row r="45" spans="2:2" hidden="1" x14ac:dyDescent="0.25">
      <c r="B45" t="s">
        <v>190</v>
      </c>
    </row>
    <row r="46" spans="2:2" hidden="1" x14ac:dyDescent="0.25">
      <c r="B46" t="s">
        <v>191</v>
      </c>
    </row>
    <row r="47" spans="2:2" hidden="1" x14ac:dyDescent="0.25">
      <c r="B47" t="s">
        <v>192</v>
      </c>
    </row>
    <row r="48" spans="2:2" hidden="1" x14ac:dyDescent="0.25"/>
  </sheetData>
  <sheetProtection algorithmName="SHA-512" hashValue="F5vp6sxAPhexwAuCGmLaw7xy/USGMqZjqJS6OV4y0BPJUlTsUzfDbJiuH6oTSTWosfh+J5bYe9/qsVi16XG8+A==" saltValue="fbKNFVzV3HQHFN69aauRhA==" spinCount="100000" sheet="1" objects="1" scenarios="1" selectLockedCells="1" selectUnlockedCells="1"/>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theme="4" tint="-0.249977111117893"/>
  </sheetPr>
  <dimension ref="B1:BH84"/>
  <sheetViews>
    <sheetView showGridLines="0" showRowColHeaders="0" showZeros="0" topLeftCell="A5" zoomScale="115" zoomScaleNormal="115" zoomScaleSheetLayoutView="85" workbookViewId="0">
      <pane ySplit="1" topLeftCell="A57" activePane="bottomLeft" state="frozen"/>
      <selection activeCell="A5" sqref="A5"/>
      <selection pane="bottomLeft" activeCell="P48" sqref="P47:Z48"/>
    </sheetView>
  </sheetViews>
  <sheetFormatPr baseColWidth="10" defaultRowHeight="15.75" x14ac:dyDescent="0.25"/>
  <cols>
    <col min="1" max="1" width="9.85546875" style="12" customWidth="1"/>
    <col min="2" max="16" width="3" style="12" customWidth="1"/>
    <col min="17" max="17" width="2.42578125" style="12" customWidth="1"/>
    <col min="18" max="25" width="3" style="12" customWidth="1"/>
    <col min="26" max="26" width="2.42578125" style="12" customWidth="1"/>
    <col min="27" max="30" width="3" style="12" customWidth="1"/>
    <col min="31" max="31" width="4.5703125" style="12" customWidth="1"/>
    <col min="32" max="32" width="2.85546875" style="18" customWidth="1"/>
    <col min="33" max="33" width="3" style="12" customWidth="1"/>
    <col min="34" max="34" width="3" style="18" customWidth="1"/>
    <col min="35" max="35" width="3" style="12" customWidth="1"/>
    <col min="36" max="36" width="3" style="18" customWidth="1"/>
    <col min="37" max="37" width="3" style="12" customWidth="1"/>
    <col min="38" max="38" width="3" style="18" customWidth="1"/>
    <col min="39" max="39" width="3" style="12" customWidth="1"/>
    <col min="40" max="40" width="3" style="18" customWidth="1"/>
    <col min="41" max="41" width="3" style="12" customWidth="1"/>
    <col min="42" max="42" width="3" style="18" customWidth="1"/>
    <col min="43" max="43" width="3" style="12" customWidth="1"/>
    <col min="44" max="44" width="3" style="18" customWidth="1"/>
    <col min="45" max="45" width="3" style="12" customWidth="1"/>
    <col min="46" max="46" width="3" style="18" customWidth="1"/>
    <col min="47" max="47" width="3" style="12" customWidth="1"/>
    <col min="48" max="48" width="2.28515625" style="12" customWidth="1"/>
    <col min="49" max="50" width="3" style="12" hidden="1" customWidth="1"/>
    <col min="51" max="51" width="7.85546875" style="12" hidden="1" customWidth="1"/>
    <col min="52" max="52" width="4.7109375" style="12" hidden="1" customWidth="1"/>
    <col min="53" max="53" width="3" style="12" hidden="1" customWidth="1"/>
    <col min="54" max="55" width="5.85546875" style="12" hidden="1" customWidth="1"/>
    <col min="56" max="57" width="5.42578125" style="12" hidden="1" customWidth="1"/>
    <col min="58" max="59" width="5.85546875" style="12" hidden="1" customWidth="1"/>
    <col min="60" max="60" width="3" style="12" hidden="1" customWidth="1"/>
    <col min="61" max="81" width="3" style="12" customWidth="1"/>
    <col min="82" max="16384" width="11.42578125" style="12"/>
  </cols>
  <sheetData>
    <row r="1" spans="2:47" ht="9.75" customHeight="1" x14ac:dyDescent="0.25"/>
    <row r="2" spans="2:47" x14ac:dyDescent="0.25">
      <c r="B2" s="13" t="s">
        <v>146</v>
      </c>
      <c r="Q2" s="215" t="s">
        <v>147</v>
      </c>
      <c r="R2" s="215"/>
      <c r="S2" s="215"/>
      <c r="T2" s="215"/>
      <c r="U2" s="215"/>
      <c r="V2" s="215"/>
      <c r="W2" s="215"/>
      <c r="X2" s="215"/>
      <c r="Y2" s="215"/>
      <c r="Z2" s="14"/>
      <c r="AA2" s="216" t="str">
        <f>IF(L9&lt;&gt;"",L9,"")</f>
        <v/>
      </c>
      <c r="AB2" s="216"/>
      <c r="AC2" s="216"/>
      <c r="AD2" s="216"/>
      <c r="AE2" s="216"/>
      <c r="AF2" s="216"/>
      <c r="AG2" s="216"/>
      <c r="AH2" s="216"/>
      <c r="AI2" s="216"/>
      <c r="AJ2" s="216"/>
      <c r="AK2" s="216"/>
      <c r="AL2" s="216"/>
      <c r="AM2" s="216"/>
      <c r="AN2" s="216"/>
      <c r="AO2" s="216"/>
      <c r="AP2" s="216"/>
      <c r="AQ2" s="216"/>
      <c r="AR2" s="216"/>
      <c r="AS2" s="216"/>
      <c r="AT2" s="122"/>
      <c r="AU2" s="104"/>
    </row>
    <row r="3" spans="2:47" ht="12" customHeight="1" x14ac:dyDescent="0.25">
      <c r="B3" s="215" t="s">
        <v>179</v>
      </c>
      <c r="C3" s="215"/>
      <c r="D3" s="215"/>
      <c r="E3" s="215"/>
      <c r="F3" s="215"/>
      <c r="G3" s="215"/>
      <c r="H3" s="215"/>
      <c r="I3" s="217">
        <f>AR16</f>
        <v>0</v>
      </c>
      <c r="J3" s="216"/>
      <c r="K3" s="216"/>
      <c r="L3" s="216"/>
      <c r="M3" s="216"/>
      <c r="N3" s="216"/>
      <c r="O3" s="216"/>
      <c r="P3" s="216"/>
      <c r="Q3" s="215" t="s">
        <v>129</v>
      </c>
      <c r="R3" s="215"/>
      <c r="S3" s="215"/>
      <c r="T3" s="215"/>
      <c r="U3" s="215"/>
      <c r="V3" s="215"/>
      <c r="W3" s="215"/>
      <c r="X3" s="215"/>
      <c r="Y3" s="215"/>
      <c r="Z3" s="14"/>
      <c r="AA3" s="216" t="str">
        <f>IF(L16&lt;&gt;"",L16,"")</f>
        <v/>
      </c>
      <c r="AB3" s="216"/>
      <c r="AC3" s="216"/>
      <c r="AD3" s="216"/>
      <c r="AE3" s="216"/>
      <c r="AF3" s="216"/>
      <c r="AG3" s="216"/>
      <c r="AH3" s="216"/>
      <c r="AI3" s="216"/>
      <c r="AJ3" s="216"/>
      <c r="AK3" s="216"/>
      <c r="AL3" s="216"/>
      <c r="AM3" s="216"/>
      <c r="AN3" s="216"/>
      <c r="AO3" s="216"/>
      <c r="AP3" s="216"/>
      <c r="AQ3" s="216"/>
      <c r="AR3" s="216"/>
      <c r="AS3" s="216"/>
      <c r="AT3" s="122"/>
      <c r="AU3" s="104"/>
    </row>
    <row r="4" spans="2:47" ht="12" customHeight="1" x14ac:dyDescent="0.25">
      <c r="B4" s="215" t="s">
        <v>180</v>
      </c>
      <c r="C4" s="215"/>
      <c r="D4" s="215"/>
      <c r="E4" s="215"/>
      <c r="F4" s="215"/>
      <c r="G4" s="215"/>
      <c r="H4" s="215"/>
      <c r="I4" s="217">
        <f>AR18</f>
        <v>0</v>
      </c>
      <c r="J4" s="217"/>
      <c r="K4" s="217"/>
      <c r="L4" s="217"/>
      <c r="M4" s="217"/>
      <c r="N4" s="217"/>
      <c r="O4" s="217"/>
      <c r="P4" s="217"/>
      <c r="Q4" s="215" t="s">
        <v>148</v>
      </c>
      <c r="R4" s="215"/>
      <c r="S4" s="215"/>
      <c r="T4" s="215"/>
      <c r="U4" s="215"/>
      <c r="V4" s="215"/>
      <c r="W4" s="215"/>
      <c r="X4" s="215"/>
      <c r="Y4" s="215"/>
      <c r="Z4" s="14"/>
      <c r="AA4" s="216" t="str">
        <f>IF(OR(L18&lt;&gt;"",W18&lt;&gt;""),L18&amp;", "&amp;W18,"")</f>
        <v/>
      </c>
      <c r="AB4" s="216"/>
      <c r="AC4" s="216"/>
      <c r="AD4" s="216"/>
      <c r="AE4" s="216"/>
      <c r="AF4" s="216"/>
      <c r="AG4" s="216"/>
      <c r="AH4" s="216"/>
      <c r="AI4" s="216"/>
      <c r="AJ4" s="216"/>
      <c r="AK4" s="216"/>
      <c r="AL4" s="216"/>
      <c r="AM4" s="216"/>
      <c r="AN4" s="216"/>
      <c r="AO4" s="216"/>
      <c r="AP4" s="216"/>
      <c r="AQ4" s="216"/>
      <c r="AR4" s="216"/>
      <c r="AS4" s="216"/>
      <c r="AT4" s="122"/>
      <c r="AU4" s="104"/>
    </row>
    <row r="5" spans="2:47" ht="0.6" customHeight="1" x14ac:dyDescent="0.25"/>
    <row r="6" spans="2:47" ht="22.5" customHeight="1" x14ac:dyDescent="0.25">
      <c r="B6" s="218" t="s">
        <v>109</v>
      </c>
      <c r="C6" s="218"/>
      <c r="D6" s="218"/>
      <c r="E6" s="218"/>
      <c r="F6" s="218"/>
      <c r="G6" s="218"/>
      <c r="H6" s="218"/>
      <c r="I6" s="218"/>
      <c r="J6" s="218"/>
      <c r="K6" s="218"/>
      <c r="L6" s="218"/>
      <c r="M6" s="218"/>
      <c r="N6" s="218"/>
      <c r="O6" s="218"/>
      <c r="P6" s="218"/>
      <c r="Q6" s="218"/>
      <c r="R6" s="218"/>
      <c r="S6" s="218"/>
      <c r="T6" s="218"/>
      <c r="U6" s="218"/>
      <c r="V6" s="218"/>
      <c r="W6" s="218"/>
      <c r="X6" s="218"/>
      <c r="Y6" s="218"/>
      <c r="Z6" s="218"/>
      <c r="AA6" s="218"/>
      <c r="AB6" s="218"/>
      <c r="AC6" s="218"/>
      <c r="AD6" s="218"/>
      <c r="AE6" s="218"/>
      <c r="AF6" s="218"/>
      <c r="AG6" s="218"/>
      <c r="AH6" s="218"/>
      <c r="AI6" s="218"/>
      <c r="AJ6" s="218"/>
      <c r="AK6" s="218"/>
      <c r="AL6" s="218"/>
      <c r="AM6" s="218"/>
      <c r="AN6" s="218"/>
      <c r="AO6" s="218"/>
      <c r="AP6" s="218"/>
      <c r="AQ6" s="218"/>
      <c r="AR6" s="218"/>
      <c r="AS6" s="218"/>
      <c r="AT6" s="117"/>
      <c r="AU6" s="105"/>
    </row>
    <row r="7" spans="2:47" x14ac:dyDescent="0.25">
      <c r="B7" s="15" t="s">
        <v>149</v>
      </c>
      <c r="K7" s="16"/>
      <c r="L7" s="16"/>
      <c r="M7" s="16"/>
      <c r="N7" s="16"/>
      <c r="O7" s="16"/>
      <c r="P7" s="16"/>
      <c r="Q7" s="16"/>
      <c r="R7" s="16"/>
      <c r="S7" s="16"/>
      <c r="T7" s="16"/>
      <c r="U7" s="16"/>
      <c r="V7" s="16"/>
      <c r="W7" s="16"/>
      <c r="X7" s="16"/>
      <c r="Y7" s="16"/>
      <c r="Z7" s="16"/>
      <c r="AA7" s="16"/>
      <c r="AB7" s="16"/>
      <c r="AC7" s="16"/>
      <c r="AD7" s="16"/>
      <c r="AE7" s="16"/>
      <c r="AF7" s="120"/>
      <c r="AG7" s="16"/>
      <c r="AH7" s="120"/>
      <c r="AI7" s="16"/>
      <c r="AJ7" s="120"/>
      <c r="AK7" s="16"/>
      <c r="AL7" s="120"/>
      <c r="AM7" s="16"/>
      <c r="AN7" s="120"/>
      <c r="AO7" s="16"/>
      <c r="AP7" s="120"/>
      <c r="AQ7" s="16"/>
      <c r="AR7" s="120"/>
      <c r="AS7" s="16"/>
      <c r="AT7" s="120"/>
      <c r="AU7" s="102"/>
    </row>
    <row r="8" spans="2:47" ht="5.0999999999999996" customHeight="1" x14ac:dyDescent="0.25">
      <c r="K8" s="16"/>
      <c r="L8" s="16"/>
      <c r="M8" s="16"/>
      <c r="N8" s="16"/>
      <c r="O8" s="16"/>
      <c r="P8" s="16"/>
      <c r="Q8" s="16"/>
      <c r="R8" s="16"/>
      <c r="S8" s="16"/>
      <c r="T8" s="16"/>
      <c r="U8" s="16"/>
      <c r="V8" s="16"/>
      <c r="W8" s="16"/>
      <c r="X8" s="16"/>
      <c r="Y8" s="16"/>
      <c r="Z8" s="16"/>
      <c r="AA8" s="16"/>
      <c r="AB8" s="16"/>
      <c r="AC8" s="16"/>
      <c r="AD8" s="16"/>
      <c r="AE8" s="16"/>
      <c r="AF8" s="120"/>
      <c r="AG8" s="16"/>
      <c r="AH8" s="120"/>
      <c r="AI8" s="16"/>
      <c r="AJ8" s="120"/>
      <c r="AK8" s="16"/>
      <c r="AL8" s="120"/>
      <c r="AM8" s="16"/>
      <c r="AN8" s="120"/>
      <c r="AO8" s="16"/>
      <c r="AP8" s="120"/>
      <c r="AQ8" s="16"/>
      <c r="AR8" s="120"/>
      <c r="AS8" s="16"/>
      <c r="AT8" s="120"/>
      <c r="AU8" s="102"/>
    </row>
    <row r="9" spans="2:47" x14ac:dyDescent="0.25">
      <c r="B9" s="163" t="s">
        <v>150</v>
      </c>
      <c r="C9" s="163"/>
      <c r="D9" s="163"/>
      <c r="E9" s="163"/>
      <c r="F9" s="163"/>
      <c r="G9" s="163"/>
      <c r="H9" s="163"/>
      <c r="I9" s="163"/>
      <c r="J9" s="163"/>
      <c r="K9" s="163"/>
      <c r="L9" s="200"/>
      <c r="M9" s="200"/>
      <c r="N9" s="200"/>
      <c r="O9" s="200"/>
      <c r="P9" s="200"/>
      <c r="Q9" s="200"/>
      <c r="R9" s="200"/>
      <c r="S9" s="200"/>
      <c r="T9" s="200"/>
      <c r="U9" s="200"/>
      <c r="V9" s="200"/>
      <c r="W9" s="200"/>
      <c r="X9" s="200"/>
      <c r="Y9" s="200"/>
      <c r="Z9" s="200"/>
      <c r="AA9" s="200"/>
      <c r="AB9" s="200"/>
      <c r="AC9" s="200"/>
      <c r="AD9" s="200"/>
      <c r="AE9" s="200"/>
      <c r="AF9" s="200"/>
      <c r="AG9" s="200"/>
      <c r="AH9" s="200"/>
      <c r="AI9" s="200"/>
      <c r="AJ9" s="120"/>
      <c r="AK9" s="16"/>
      <c r="AL9" s="120"/>
      <c r="AM9" s="16"/>
      <c r="AN9" s="120"/>
      <c r="AO9" s="16"/>
      <c r="AP9" s="120"/>
      <c r="AQ9" s="16"/>
      <c r="AR9" s="120"/>
      <c r="AS9" s="16"/>
      <c r="AT9" s="120"/>
      <c r="AU9" s="102"/>
    </row>
    <row r="10" spans="2:47" ht="5.0999999999999996" customHeight="1" x14ac:dyDescent="0.25">
      <c r="L10" s="16"/>
      <c r="M10" s="16"/>
      <c r="N10" s="16"/>
      <c r="O10" s="16"/>
      <c r="P10" s="16"/>
      <c r="Q10" s="16"/>
      <c r="R10" s="16"/>
      <c r="S10" s="16"/>
      <c r="T10" s="16"/>
      <c r="U10" s="16"/>
      <c r="V10" s="16"/>
      <c r="W10" s="16"/>
      <c r="X10" s="16"/>
      <c r="Y10" s="16"/>
      <c r="Z10" s="16"/>
      <c r="AA10" s="16"/>
      <c r="AB10" s="16"/>
      <c r="AC10" s="16"/>
      <c r="AD10" s="16"/>
      <c r="AE10" s="16"/>
      <c r="AG10" s="16"/>
      <c r="AH10" s="120"/>
      <c r="AI10" s="16"/>
      <c r="AJ10" s="120"/>
      <c r="AK10" s="16"/>
      <c r="AL10" s="120"/>
      <c r="AM10" s="16"/>
      <c r="AN10" s="120"/>
      <c r="AO10" s="16"/>
      <c r="AP10" s="120"/>
      <c r="AQ10" s="16"/>
      <c r="AR10" s="120"/>
      <c r="AS10" s="16"/>
      <c r="AT10" s="120"/>
      <c r="AU10" s="102"/>
    </row>
    <row r="11" spans="2:47" x14ac:dyDescent="0.25">
      <c r="B11" s="164" t="s">
        <v>151</v>
      </c>
      <c r="C11" s="164"/>
      <c r="D11" s="164"/>
      <c r="E11" s="164"/>
      <c r="F11" s="164"/>
      <c r="G11" s="164"/>
      <c r="H11" s="164"/>
      <c r="I11" s="164"/>
      <c r="J11" s="164"/>
      <c r="K11" s="164"/>
      <c r="L11" s="219"/>
      <c r="M11" s="220"/>
      <c r="N11" s="220"/>
      <c r="O11" s="16"/>
      <c r="P11" s="165" t="s">
        <v>152</v>
      </c>
      <c r="Q11" s="165"/>
      <c r="R11" s="165"/>
      <c r="S11" s="165"/>
      <c r="T11" s="165"/>
      <c r="U11" s="165"/>
      <c r="V11" s="165"/>
      <c r="W11" s="200"/>
      <c r="X11" s="200"/>
      <c r="Y11" s="200"/>
      <c r="Z11" s="200"/>
      <c r="AA11" s="200"/>
      <c r="AB11" s="200"/>
      <c r="AC11" s="200"/>
      <c r="AD11" s="200"/>
      <c r="AE11" s="200"/>
      <c r="AF11" s="200"/>
      <c r="AG11" s="200"/>
      <c r="AH11" s="200"/>
      <c r="AI11" s="200"/>
      <c r="AJ11" s="120"/>
      <c r="AK11" s="16"/>
      <c r="AL11" s="120"/>
      <c r="AM11" s="16"/>
      <c r="AN11" s="120"/>
      <c r="AO11" s="16"/>
      <c r="AP11" s="120"/>
      <c r="AQ11" s="16"/>
      <c r="AR11" s="120"/>
      <c r="AS11" s="16"/>
      <c r="AT11" s="120"/>
      <c r="AU11" s="102"/>
    </row>
    <row r="12" spans="2:47" ht="5.0999999999999996" customHeight="1" x14ac:dyDescent="0.25">
      <c r="L12" s="16"/>
      <c r="M12" s="16"/>
      <c r="N12" s="16"/>
      <c r="O12" s="16"/>
      <c r="P12" s="16"/>
      <c r="Q12" s="16"/>
      <c r="R12" s="16"/>
      <c r="S12" s="16"/>
      <c r="T12" s="16"/>
      <c r="U12" s="16"/>
      <c r="V12" s="16"/>
      <c r="W12" s="16"/>
      <c r="X12" s="16"/>
      <c r="Y12" s="16"/>
      <c r="Z12" s="16"/>
      <c r="AA12" s="16"/>
      <c r="AB12" s="16"/>
      <c r="AC12" s="16"/>
      <c r="AD12" s="16"/>
      <c r="AE12" s="16"/>
      <c r="AG12" s="16"/>
      <c r="AH12" s="120"/>
      <c r="AI12" s="16"/>
      <c r="AJ12" s="120"/>
      <c r="AK12" s="16"/>
      <c r="AL12" s="120"/>
      <c r="AM12" s="16"/>
      <c r="AN12" s="120"/>
      <c r="AO12" s="16"/>
      <c r="AP12" s="120"/>
      <c r="AQ12" s="16"/>
      <c r="AR12" s="120"/>
      <c r="AS12" s="16"/>
      <c r="AT12" s="120"/>
      <c r="AU12" s="102"/>
    </row>
    <row r="13" spans="2:47" x14ac:dyDescent="0.25">
      <c r="L13" s="16"/>
      <c r="M13" s="16"/>
      <c r="N13" s="16"/>
      <c r="O13" s="16"/>
      <c r="P13" s="16"/>
      <c r="Q13" s="16"/>
      <c r="R13" s="16"/>
      <c r="S13" s="16"/>
      <c r="T13" s="16"/>
      <c r="U13" s="16"/>
      <c r="V13" s="16"/>
      <c r="W13" s="16"/>
      <c r="X13" s="16"/>
      <c r="Y13" s="16"/>
      <c r="Z13" s="16"/>
      <c r="AA13" s="16"/>
      <c r="AB13" s="16"/>
      <c r="AC13" s="16"/>
      <c r="AD13" s="16"/>
      <c r="AE13" s="16"/>
      <c r="AG13" s="16"/>
      <c r="AH13" s="120"/>
      <c r="AI13" s="16"/>
      <c r="AJ13" s="120"/>
      <c r="AK13" s="16"/>
      <c r="AL13" s="120"/>
      <c r="AM13" s="16"/>
      <c r="AN13" s="120"/>
      <c r="AO13" s="16"/>
      <c r="AP13" s="120"/>
      <c r="AQ13" s="16"/>
      <c r="AR13" s="120"/>
      <c r="AS13" s="16"/>
      <c r="AT13" s="120"/>
      <c r="AU13" s="102"/>
    </row>
    <row r="14" spans="2:47" x14ac:dyDescent="0.25">
      <c r="B14" s="15" t="s">
        <v>153</v>
      </c>
      <c r="C14" s="15"/>
      <c r="D14" s="15"/>
      <c r="E14" s="15"/>
      <c r="F14" s="15"/>
      <c r="G14" s="15"/>
      <c r="H14" s="15"/>
      <c r="I14" s="15"/>
      <c r="J14" s="15"/>
      <c r="L14" s="16"/>
      <c r="M14" s="16"/>
      <c r="N14" s="16"/>
      <c r="O14" s="16"/>
      <c r="P14" s="16"/>
      <c r="Q14" s="16"/>
      <c r="R14" s="16"/>
      <c r="S14" s="16"/>
      <c r="T14" s="16"/>
      <c r="U14" s="16"/>
      <c r="V14" s="16"/>
      <c r="W14" s="16"/>
      <c r="X14" s="16"/>
      <c r="Y14" s="16"/>
      <c r="Z14" s="16"/>
      <c r="AA14" s="16"/>
      <c r="AB14" s="16"/>
      <c r="AC14" s="16"/>
      <c r="AD14" s="16"/>
      <c r="AE14" s="16"/>
      <c r="AG14" s="16"/>
      <c r="AH14" s="120"/>
      <c r="AI14" s="16"/>
      <c r="AJ14" s="120"/>
      <c r="AK14" s="16"/>
      <c r="AL14" s="120"/>
      <c r="AM14" s="16"/>
      <c r="AN14" s="120"/>
      <c r="AO14" s="16"/>
      <c r="AP14" s="120"/>
      <c r="AQ14" s="95"/>
      <c r="AR14" s="121"/>
      <c r="AS14" s="95"/>
      <c r="AT14" s="121"/>
      <c r="AU14" s="95"/>
    </row>
    <row r="15" spans="2:47" ht="5.0999999999999996" customHeight="1" x14ac:dyDescent="0.25">
      <c r="L15" s="102"/>
      <c r="M15" s="102"/>
      <c r="N15" s="102"/>
      <c r="O15" s="102"/>
      <c r="P15" s="102"/>
      <c r="Q15" s="102"/>
      <c r="R15" s="102"/>
      <c r="S15" s="102"/>
      <c r="T15" s="102"/>
      <c r="U15" s="102"/>
      <c r="V15" s="102"/>
      <c r="W15" s="102"/>
      <c r="X15" s="102"/>
      <c r="Y15" s="102"/>
      <c r="Z15" s="102"/>
      <c r="AA15" s="102"/>
      <c r="AB15" s="102"/>
      <c r="AC15" s="102"/>
      <c r="AD15" s="102"/>
      <c r="AE15" s="102"/>
      <c r="AG15" s="102"/>
      <c r="AH15" s="120"/>
      <c r="AI15" s="102"/>
      <c r="AJ15" s="120"/>
      <c r="AK15" s="16"/>
      <c r="AL15" s="120"/>
      <c r="AM15" s="16"/>
      <c r="AN15" s="120"/>
      <c r="AO15" s="16"/>
      <c r="AP15" s="120"/>
      <c r="AQ15" s="16"/>
      <c r="AR15" s="120"/>
      <c r="AS15" s="16"/>
      <c r="AT15" s="120"/>
      <c r="AU15" s="102"/>
    </row>
    <row r="16" spans="2:47" x14ac:dyDescent="0.25">
      <c r="B16" s="163" t="s">
        <v>154</v>
      </c>
      <c r="C16" s="163"/>
      <c r="D16" s="163"/>
      <c r="E16" s="163"/>
      <c r="F16" s="163"/>
      <c r="G16" s="163"/>
      <c r="H16" s="163"/>
      <c r="I16" s="163"/>
      <c r="J16" s="163"/>
      <c r="K16" s="163"/>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165" t="s">
        <v>243</v>
      </c>
      <c r="AK16" s="165"/>
      <c r="AL16" s="165"/>
      <c r="AM16" s="165"/>
      <c r="AN16" s="165"/>
      <c r="AO16" s="165"/>
      <c r="AP16" s="165"/>
      <c r="AQ16" s="165"/>
      <c r="AR16" s="221"/>
      <c r="AS16" s="221"/>
      <c r="AT16" s="221"/>
      <c r="AU16" s="221"/>
    </row>
    <row r="17" spans="2:59" ht="5.0999999999999996" customHeight="1" x14ac:dyDescent="0.25">
      <c r="L17" s="16"/>
      <c r="M17" s="16"/>
      <c r="N17" s="16"/>
      <c r="O17" s="16"/>
      <c r="P17" s="16"/>
      <c r="Q17" s="16"/>
      <c r="R17" s="16"/>
      <c r="S17" s="16"/>
      <c r="T17" s="16"/>
      <c r="U17" s="16"/>
      <c r="V17" s="16"/>
      <c r="W17" s="16"/>
      <c r="X17" s="16"/>
      <c r="Y17" s="16"/>
      <c r="Z17" s="16"/>
      <c r="AA17" s="16"/>
      <c r="AB17" s="16"/>
      <c r="AC17" s="16"/>
      <c r="AD17" s="16"/>
      <c r="AE17" s="16"/>
      <c r="AH17" s="120"/>
      <c r="AI17" s="16"/>
      <c r="AJ17" s="120"/>
      <c r="AK17" s="16"/>
      <c r="AL17" s="120"/>
      <c r="AM17" s="16"/>
      <c r="AN17" s="120"/>
      <c r="AO17" s="16"/>
      <c r="AP17" s="120"/>
      <c r="AQ17" s="16"/>
      <c r="AR17" s="120"/>
      <c r="AS17" s="16"/>
      <c r="AT17" s="120"/>
      <c r="AU17" s="102"/>
    </row>
    <row r="18" spans="2:59" x14ac:dyDescent="0.25">
      <c r="B18" s="163" t="s">
        <v>155</v>
      </c>
      <c r="C18" s="163"/>
      <c r="D18" s="163"/>
      <c r="E18" s="163"/>
      <c r="F18" s="163"/>
      <c r="G18" s="163"/>
      <c r="H18" s="163"/>
      <c r="I18" s="163"/>
      <c r="J18" s="163"/>
      <c r="K18" s="163"/>
      <c r="L18" s="219"/>
      <c r="M18" s="220"/>
      <c r="N18" s="220"/>
      <c r="O18" s="16"/>
      <c r="P18" s="165" t="s">
        <v>156</v>
      </c>
      <c r="Q18" s="165"/>
      <c r="R18" s="165"/>
      <c r="S18" s="165"/>
      <c r="T18" s="165"/>
      <c r="U18" s="165"/>
      <c r="V18" s="165"/>
      <c r="W18" s="200"/>
      <c r="X18" s="200"/>
      <c r="Y18" s="200"/>
      <c r="Z18" s="200"/>
      <c r="AA18" s="200"/>
      <c r="AB18" s="200"/>
      <c r="AC18" s="200"/>
      <c r="AD18" s="200"/>
      <c r="AE18" s="200"/>
      <c r="AF18" s="200"/>
      <c r="AG18" s="200"/>
      <c r="AH18" s="200"/>
      <c r="AI18" s="200"/>
      <c r="AJ18" s="165" t="s">
        <v>244</v>
      </c>
      <c r="AK18" s="165"/>
      <c r="AL18" s="165"/>
      <c r="AM18" s="165"/>
      <c r="AN18" s="165"/>
      <c r="AO18" s="165"/>
      <c r="AP18" s="165"/>
      <c r="AQ18" s="165"/>
      <c r="AR18" s="221"/>
      <c r="AS18" s="221"/>
      <c r="AT18" s="221"/>
      <c r="AU18" s="221"/>
    </row>
    <row r="19" spans="2:59" ht="5.0999999999999996" customHeight="1" x14ac:dyDescent="0.25"/>
    <row r="20" spans="2:59" x14ac:dyDescent="0.25">
      <c r="B20" s="18" t="s">
        <v>157</v>
      </c>
      <c r="S20" s="222" t="s">
        <v>158</v>
      </c>
      <c r="T20" s="222"/>
      <c r="U20" s="222"/>
      <c r="V20" s="222"/>
      <c r="W20" s="222"/>
      <c r="X20" s="222"/>
      <c r="Y20" s="222"/>
      <c r="Z20" s="222"/>
      <c r="AA20" s="222"/>
      <c r="AB20" s="222"/>
      <c r="AC20" s="222"/>
      <c r="AD20" s="222"/>
      <c r="AE20" s="222"/>
      <c r="AF20" s="222"/>
      <c r="AG20" s="222"/>
      <c r="AH20" s="222"/>
      <c r="AI20" s="222"/>
      <c r="AJ20" s="222"/>
      <c r="AK20" s="222"/>
      <c r="AL20" s="222"/>
      <c r="AM20" s="222"/>
      <c r="AN20" s="222"/>
      <c r="AO20" s="222"/>
      <c r="AP20" s="222"/>
      <c r="AQ20" s="222"/>
      <c r="AR20" s="222"/>
      <c r="AS20" s="222"/>
      <c r="AT20" s="123"/>
      <c r="AU20" s="103"/>
    </row>
    <row r="21" spans="2:59" ht="5.0999999999999996" customHeight="1" x14ac:dyDescent="0.25">
      <c r="AH21" s="100"/>
      <c r="AI21" s="100"/>
      <c r="AJ21" s="100"/>
      <c r="AK21" s="100"/>
      <c r="AL21" s="100"/>
      <c r="AM21" s="100"/>
      <c r="AN21" s="100"/>
      <c r="AO21" s="100"/>
      <c r="AP21" s="100"/>
      <c r="AQ21" s="100"/>
      <c r="AR21" s="100"/>
      <c r="AS21" s="100"/>
      <c r="AT21" s="100"/>
      <c r="AU21" s="100"/>
    </row>
    <row r="22" spans="2:59" s="19" customFormat="1" ht="47.25" customHeight="1" x14ac:dyDescent="0.25">
      <c r="B22" s="172" t="s">
        <v>159</v>
      </c>
      <c r="C22" s="172"/>
      <c r="D22" s="160" t="s">
        <v>160</v>
      </c>
      <c r="E22" s="161"/>
      <c r="F22" s="161"/>
      <c r="G22" s="161"/>
      <c r="H22" s="161"/>
      <c r="I22" s="161"/>
      <c r="J22" s="162"/>
      <c r="K22" s="112" t="s">
        <v>132</v>
      </c>
      <c r="L22" s="112" t="s">
        <v>131</v>
      </c>
      <c r="M22" s="160" t="s">
        <v>216</v>
      </c>
      <c r="N22" s="161"/>
      <c r="O22" s="162"/>
      <c r="P22" s="160" t="s">
        <v>215</v>
      </c>
      <c r="Q22" s="161"/>
      <c r="R22" s="161"/>
      <c r="S22" s="161"/>
      <c r="T22" s="161"/>
      <c r="U22" s="161"/>
      <c r="V22" s="161"/>
      <c r="W22" s="161"/>
      <c r="X22" s="161"/>
      <c r="Y22" s="162"/>
      <c r="Z22" s="206" t="s">
        <v>130</v>
      </c>
      <c r="AA22" s="207"/>
      <c r="AB22" s="223" t="s">
        <v>161</v>
      </c>
      <c r="AC22" s="224"/>
      <c r="AD22" s="206"/>
      <c r="AE22" s="113" t="s">
        <v>224</v>
      </c>
      <c r="AF22" s="126" t="s">
        <v>239</v>
      </c>
      <c r="AG22" s="114" t="s">
        <v>217</v>
      </c>
      <c r="AH22" s="126" t="s">
        <v>232</v>
      </c>
      <c r="AI22" s="114" t="s">
        <v>226</v>
      </c>
      <c r="AJ22" s="126" t="s">
        <v>233</v>
      </c>
      <c r="AK22" s="114" t="s">
        <v>225</v>
      </c>
      <c r="AL22" s="126" t="s">
        <v>234</v>
      </c>
      <c r="AM22" s="114" t="s">
        <v>227</v>
      </c>
      <c r="AN22" s="126" t="s">
        <v>235</v>
      </c>
      <c r="AO22" s="114" t="s">
        <v>228</v>
      </c>
      <c r="AP22" s="126" t="s">
        <v>236</v>
      </c>
      <c r="AQ22" s="114" t="s">
        <v>229</v>
      </c>
      <c r="AR22" s="126" t="s">
        <v>237</v>
      </c>
      <c r="AS22" s="114" t="s">
        <v>230</v>
      </c>
      <c r="AT22" s="126" t="s">
        <v>238</v>
      </c>
      <c r="AU22" s="119" t="s">
        <v>231</v>
      </c>
      <c r="AV22" s="12"/>
      <c r="AW22" s="38" t="s">
        <v>132</v>
      </c>
      <c r="AX22" s="38" t="s">
        <v>131</v>
      </c>
      <c r="AY22" s="29">
        <f>COUNTIF(AY23:AY32,"x")</f>
        <v>0</v>
      </c>
      <c r="BB22" s="38" t="s">
        <v>132</v>
      </c>
      <c r="BC22" s="38" t="s">
        <v>131</v>
      </c>
      <c r="BG22" s="23"/>
    </row>
    <row r="23" spans="2:59" x14ac:dyDescent="0.25">
      <c r="B23" s="214">
        <v>1</v>
      </c>
      <c r="C23" s="214"/>
      <c r="D23" s="201"/>
      <c r="E23" s="202"/>
      <c r="F23" s="202"/>
      <c r="G23" s="202"/>
      <c r="H23" s="202"/>
      <c r="I23" s="202"/>
      <c r="J23" s="203"/>
      <c r="K23" s="88"/>
      <c r="L23" s="88"/>
      <c r="M23" s="169"/>
      <c r="N23" s="170"/>
      <c r="O23" s="225"/>
      <c r="P23" s="157" t="str">
        <f>IF(LEN(M23)=5,IFERROR(VLOOKUP(M23,#REF!,2,FALSE),""),IF(AND(LEN(M23)&gt;0,LEN(M23)&lt;&gt;5),"Bitte Postleitzahl prüfen!",""))</f>
        <v/>
      </c>
      <c r="Q23" s="158"/>
      <c r="R23" s="158"/>
      <c r="S23" s="158"/>
      <c r="T23" s="158"/>
      <c r="U23" s="158"/>
      <c r="V23" s="158"/>
      <c r="W23" s="158"/>
      <c r="X23" s="158"/>
      <c r="Y23" s="159"/>
      <c r="Z23" s="192"/>
      <c r="AA23" s="193"/>
      <c r="AB23" s="171"/>
      <c r="AC23" s="171"/>
      <c r="AD23" s="192"/>
      <c r="AE23" s="115">
        <f>(16-COUNTIF(AF23:AU23,""))*3</f>
        <v>0</v>
      </c>
      <c r="AF23" s="192"/>
      <c r="AG23" s="193"/>
      <c r="AH23" s="192"/>
      <c r="AI23" s="193"/>
      <c r="AJ23" s="192"/>
      <c r="AK23" s="193"/>
      <c r="AL23" s="192"/>
      <c r="AM23" s="193"/>
      <c r="AN23" s="192"/>
      <c r="AO23" s="193"/>
      <c r="AP23" s="192"/>
      <c r="AQ23" s="193"/>
      <c r="AR23" s="192"/>
      <c r="AS23" s="193"/>
      <c r="AT23" s="192"/>
      <c r="AU23" s="196"/>
      <c r="AW23" s="30" t="str">
        <f t="shared" ref="AW23:AW32" si="0">IF(AND(K23="x",$AB23&lt;&gt;""),"x","")</f>
        <v/>
      </c>
      <c r="AX23" s="30" t="str">
        <f t="shared" ref="AX23:AX32" si="1">IF(AND(L23="x",$AB23&lt;&gt;""),"x","")</f>
        <v/>
      </c>
      <c r="AY23" s="31" t="str">
        <f t="shared" ref="AY23:AY32" si="2">IF(OR(K23="x",L23="x"),IF(AB23&lt;&gt;"","x",""),"")</f>
        <v/>
      </c>
      <c r="AZ23" s="211" t="s">
        <v>171</v>
      </c>
      <c r="BA23" s="211"/>
      <c r="BB23" s="32">
        <f>COUNTIFS($AW$23:$AW$32,"x",$Z$23:$Z$32,"&lt;16",$AB$23:$AB$32,"EA")</f>
        <v>0</v>
      </c>
      <c r="BC23" s="32">
        <f>COUNTIFS($AX$23:$AX$32,"x",$Z$23:$Z$32,"&lt;16",$AB$23:$AB$32,"EA")</f>
        <v>0</v>
      </c>
      <c r="BE23" s="209" t="s">
        <v>134</v>
      </c>
      <c r="BF23" s="210"/>
    </row>
    <row r="24" spans="2:59" x14ac:dyDescent="0.25">
      <c r="B24" s="214">
        <v>2</v>
      </c>
      <c r="C24" s="214"/>
      <c r="D24" s="201"/>
      <c r="E24" s="202"/>
      <c r="F24" s="202"/>
      <c r="G24" s="202"/>
      <c r="H24" s="202"/>
      <c r="I24" s="202"/>
      <c r="J24" s="203"/>
      <c r="K24" s="88"/>
      <c r="L24" s="88"/>
      <c r="M24" s="169"/>
      <c r="N24" s="170"/>
      <c r="O24" s="225"/>
      <c r="P24" s="157" t="str">
        <f>IF(LEN(M24)=5,IFERROR(VLOOKUP(M24,#REF!,2,FALSE),""),IF(AND(LEN(M24)&gt;0,LEN(M24)&lt;&gt;5),"Bitte Postleitzahl prüfen!",""))</f>
        <v/>
      </c>
      <c r="Q24" s="158"/>
      <c r="R24" s="158"/>
      <c r="S24" s="158"/>
      <c r="T24" s="158"/>
      <c r="U24" s="158"/>
      <c r="V24" s="158"/>
      <c r="W24" s="158"/>
      <c r="X24" s="158"/>
      <c r="Y24" s="159"/>
      <c r="Z24" s="192"/>
      <c r="AA24" s="193"/>
      <c r="AB24" s="171"/>
      <c r="AC24" s="171"/>
      <c r="AD24" s="192"/>
      <c r="AE24" s="115">
        <f t="shared" ref="AE24:AE32" si="3">(16-COUNTIF(AF24:AU24,""))*3</f>
        <v>0</v>
      </c>
      <c r="AF24" s="192"/>
      <c r="AG24" s="193"/>
      <c r="AH24" s="192"/>
      <c r="AI24" s="193"/>
      <c r="AJ24" s="192"/>
      <c r="AK24" s="193"/>
      <c r="AL24" s="192"/>
      <c r="AM24" s="193"/>
      <c r="AN24" s="192"/>
      <c r="AO24" s="193"/>
      <c r="AP24" s="192"/>
      <c r="AQ24" s="193"/>
      <c r="AR24" s="192"/>
      <c r="AS24" s="193"/>
      <c r="AT24" s="192"/>
      <c r="AU24" s="196"/>
      <c r="AW24" s="30" t="str">
        <f t="shared" si="0"/>
        <v/>
      </c>
      <c r="AX24" s="30" t="str">
        <f t="shared" si="1"/>
        <v/>
      </c>
      <c r="AY24" s="31" t="str">
        <f t="shared" si="2"/>
        <v/>
      </c>
      <c r="AZ24" s="212" t="s">
        <v>172</v>
      </c>
      <c r="BA24" s="213"/>
      <c r="BB24" s="32">
        <f>COUNTIFS($AW$23:$AW$32,"x",$Z$23:$Z$32,"&lt;18",$AB$23:$AB$32,"EA")-BB23</f>
        <v>0</v>
      </c>
      <c r="BC24" s="32">
        <f>COUNTIFS($AX$23:$AX$32,"x",$Z$23:$Z$32,"&lt;18",$AB$23:$AB$32,"EA")-BC23</f>
        <v>0</v>
      </c>
      <c r="BE24" s="39"/>
      <c r="BF24" s="40" t="s">
        <v>131</v>
      </c>
      <c r="BG24" s="108" t="s">
        <v>132</v>
      </c>
    </row>
    <row r="25" spans="2:59" x14ac:dyDescent="0.25">
      <c r="B25" s="214">
        <v>3</v>
      </c>
      <c r="C25" s="214"/>
      <c r="D25" s="201"/>
      <c r="E25" s="202"/>
      <c r="F25" s="202"/>
      <c r="G25" s="202"/>
      <c r="H25" s="202"/>
      <c r="I25" s="202"/>
      <c r="J25" s="203"/>
      <c r="K25" s="88"/>
      <c r="L25" s="88"/>
      <c r="M25" s="169"/>
      <c r="N25" s="170"/>
      <c r="O25" s="225"/>
      <c r="P25" s="157" t="str">
        <f>IF(LEN(M25)=5,IFERROR(VLOOKUP(M25,#REF!,2,FALSE),""),IF(AND(LEN(M25)&gt;0,LEN(M25)&lt;&gt;5),"Bitte Postleitzahl prüfen!",""))</f>
        <v/>
      </c>
      <c r="Q25" s="158"/>
      <c r="R25" s="158"/>
      <c r="S25" s="158"/>
      <c r="T25" s="158"/>
      <c r="U25" s="158"/>
      <c r="V25" s="158"/>
      <c r="W25" s="158"/>
      <c r="X25" s="158"/>
      <c r="Y25" s="159"/>
      <c r="Z25" s="192"/>
      <c r="AA25" s="193"/>
      <c r="AB25" s="171"/>
      <c r="AC25" s="171"/>
      <c r="AD25" s="192"/>
      <c r="AE25" s="115">
        <f t="shared" si="3"/>
        <v>0</v>
      </c>
      <c r="AF25" s="192"/>
      <c r="AG25" s="193"/>
      <c r="AH25" s="192"/>
      <c r="AI25" s="193"/>
      <c r="AJ25" s="192"/>
      <c r="AK25" s="193"/>
      <c r="AL25" s="192"/>
      <c r="AM25" s="193"/>
      <c r="AN25" s="192"/>
      <c r="AO25" s="193"/>
      <c r="AP25" s="192"/>
      <c r="AQ25" s="193"/>
      <c r="AR25" s="192"/>
      <c r="AS25" s="193"/>
      <c r="AT25" s="192"/>
      <c r="AU25" s="196"/>
      <c r="AW25" s="30" t="str">
        <f t="shared" si="0"/>
        <v/>
      </c>
      <c r="AX25" s="30" t="str">
        <f t="shared" si="1"/>
        <v/>
      </c>
      <c r="AY25" s="31" t="str">
        <f t="shared" si="2"/>
        <v/>
      </c>
      <c r="AZ25" s="212" t="s">
        <v>163</v>
      </c>
      <c r="BA25" s="213"/>
      <c r="BB25" s="32">
        <f>COUNTIFS($AW$23:$AW$32,"x",$Z$23:$Z$32,"&lt;27",$AB$23:$AB$32,"EA")-BB24-BB23</f>
        <v>0</v>
      </c>
      <c r="BC25" s="32">
        <f>COUNTIFS($AX$23:$AX$32,"x",$Z$23:$Z$32,"&lt;27",$AB$23:$AB$32,"EA")-BC24-BC23</f>
        <v>0</v>
      </c>
      <c r="BE25" s="24" t="s">
        <v>175</v>
      </c>
      <c r="BF25" s="21">
        <f>COUNTIFS($L$23:$L$32,"x",$Z$23:$Z$32,"&lt;45",$AB$23:$AB$32,"HA")</f>
        <v>0</v>
      </c>
      <c r="BG25" s="109">
        <f>COUNTIFS($K$23:$K$32,"x",$Z$23:$Z$32,"&lt;45",$AB$23:$AB$32,"HA")</f>
        <v>0</v>
      </c>
    </row>
    <row r="26" spans="2:59" x14ac:dyDescent="0.25">
      <c r="B26" s="214">
        <v>4</v>
      </c>
      <c r="C26" s="214"/>
      <c r="D26" s="201"/>
      <c r="E26" s="202"/>
      <c r="F26" s="202"/>
      <c r="G26" s="202"/>
      <c r="H26" s="202"/>
      <c r="I26" s="202"/>
      <c r="J26" s="203"/>
      <c r="K26" s="88"/>
      <c r="L26" s="88"/>
      <c r="M26" s="169"/>
      <c r="N26" s="170"/>
      <c r="O26" s="225"/>
      <c r="P26" s="157" t="str">
        <f>IF(LEN(M26)=5,IFERROR(VLOOKUP(M26,#REF!,2,FALSE),""),IF(AND(LEN(M26)&gt;0,LEN(M26)&lt;&gt;5),"Bitte Postleitzahl prüfen!",""))</f>
        <v/>
      </c>
      <c r="Q26" s="158"/>
      <c r="R26" s="158"/>
      <c r="S26" s="158"/>
      <c r="T26" s="158"/>
      <c r="U26" s="158"/>
      <c r="V26" s="158"/>
      <c r="W26" s="158"/>
      <c r="X26" s="158"/>
      <c r="Y26" s="159"/>
      <c r="Z26" s="192"/>
      <c r="AA26" s="193"/>
      <c r="AB26" s="171"/>
      <c r="AC26" s="171"/>
      <c r="AD26" s="192"/>
      <c r="AE26" s="115">
        <f t="shared" si="3"/>
        <v>0</v>
      </c>
      <c r="AF26" s="192"/>
      <c r="AG26" s="193"/>
      <c r="AH26" s="192"/>
      <c r="AI26" s="193"/>
      <c r="AJ26" s="192"/>
      <c r="AK26" s="193"/>
      <c r="AL26" s="192"/>
      <c r="AM26" s="193"/>
      <c r="AN26" s="192"/>
      <c r="AO26" s="193"/>
      <c r="AP26" s="192"/>
      <c r="AQ26" s="193"/>
      <c r="AR26" s="192"/>
      <c r="AS26" s="193"/>
      <c r="AT26" s="192"/>
      <c r="AU26" s="196"/>
      <c r="AW26" s="30" t="str">
        <f t="shared" si="0"/>
        <v/>
      </c>
      <c r="AX26" s="30" t="str">
        <f t="shared" si="1"/>
        <v/>
      </c>
      <c r="AY26" s="31" t="str">
        <f t="shared" si="2"/>
        <v/>
      </c>
      <c r="AZ26" s="212" t="s">
        <v>173</v>
      </c>
      <c r="BA26" s="213"/>
      <c r="BB26" s="32">
        <f>COUNTIFS($AW$23:$AW$32,"x",$Z$23:$Z$32,"&lt;45",$AB$23:$AB$32,"EA")-BB25-BB24-BB23</f>
        <v>0</v>
      </c>
      <c r="BC26" s="32">
        <f>COUNTIFS($AX$23:$AX$32,"x",$Z$23:$Z$32,"&lt;45",$AB$23:$AB$32,"EA")-BC25-BC24-BC23</f>
        <v>0</v>
      </c>
      <c r="BE26" s="24" t="s">
        <v>176</v>
      </c>
      <c r="BF26" s="28">
        <f>COUNTIFS($L$23:$L$32,"x",$Z$23:$Z$32,"&gt;=45",$AB$23:$AB$32,"HA")</f>
        <v>0</v>
      </c>
      <c r="BG26" s="25">
        <f>COUNTIFS($K$23:$K$32,"x",$Z$23:$Z$32,"&gt;=45",$AB$23:$AB$32,"HA")</f>
        <v>0</v>
      </c>
    </row>
    <row r="27" spans="2:59" x14ac:dyDescent="0.25">
      <c r="B27" s="214">
        <v>5</v>
      </c>
      <c r="C27" s="214"/>
      <c r="D27" s="201"/>
      <c r="E27" s="202"/>
      <c r="F27" s="202"/>
      <c r="G27" s="202"/>
      <c r="H27" s="202"/>
      <c r="I27" s="202"/>
      <c r="J27" s="203"/>
      <c r="K27" s="88"/>
      <c r="L27" s="88"/>
      <c r="M27" s="169"/>
      <c r="N27" s="170"/>
      <c r="O27" s="225"/>
      <c r="P27" s="157" t="str">
        <f>IF(LEN(M27)=5,IFERROR(VLOOKUP(M27,#REF!,2,FALSE),""),IF(AND(LEN(M27)&gt;0,LEN(M27)&lt;&gt;5),"Bitte Postleitzahl prüfen!",""))</f>
        <v/>
      </c>
      <c r="Q27" s="158"/>
      <c r="R27" s="158"/>
      <c r="S27" s="158"/>
      <c r="T27" s="158"/>
      <c r="U27" s="158"/>
      <c r="V27" s="158"/>
      <c r="W27" s="158"/>
      <c r="X27" s="158"/>
      <c r="Y27" s="159"/>
      <c r="Z27" s="192"/>
      <c r="AA27" s="193"/>
      <c r="AB27" s="171"/>
      <c r="AC27" s="171"/>
      <c r="AD27" s="192"/>
      <c r="AE27" s="115">
        <f t="shared" si="3"/>
        <v>0</v>
      </c>
      <c r="AF27" s="192"/>
      <c r="AG27" s="193"/>
      <c r="AH27" s="192"/>
      <c r="AI27" s="193"/>
      <c r="AJ27" s="192"/>
      <c r="AK27" s="193"/>
      <c r="AL27" s="192"/>
      <c r="AM27" s="193"/>
      <c r="AN27" s="192"/>
      <c r="AO27" s="193"/>
      <c r="AP27" s="192"/>
      <c r="AQ27" s="193"/>
      <c r="AR27" s="192"/>
      <c r="AS27" s="193"/>
      <c r="AT27" s="192"/>
      <c r="AU27" s="196"/>
      <c r="AW27" s="30" t="str">
        <f t="shared" si="0"/>
        <v/>
      </c>
      <c r="AX27" s="30" t="str">
        <f t="shared" si="1"/>
        <v/>
      </c>
      <c r="AY27" s="31" t="str">
        <f t="shared" si="2"/>
        <v/>
      </c>
      <c r="AZ27" s="212" t="s">
        <v>174</v>
      </c>
      <c r="BA27" s="213"/>
      <c r="BB27" s="32">
        <f>COUNTIFS($AW$23:$AW$32,"x",$Z$23:$Z$32,"&gt;45",$AB$23:$AB$32,"EA")</f>
        <v>0</v>
      </c>
      <c r="BC27" s="32">
        <f>COUNTIFS($AX$23:$AX$32,"x",$Z$23:$Z$32,"&gt;45",$AB$23:$AB$32,"EA")</f>
        <v>0</v>
      </c>
      <c r="BE27" s="26" t="s">
        <v>135</v>
      </c>
      <c r="BF27" s="25">
        <f>COUNTIFS($L$23:$L$32,"x",$AB$23:$AB$32,"HO")+COUNTIFS($K$23:$K$32,"x",$AB$23:$AB$32,"HO")</f>
        <v>0</v>
      </c>
    </row>
    <row r="28" spans="2:59" x14ac:dyDescent="0.25">
      <c r="B28" s="214">
        <v>6</v>
      </c>
      <c r="C28" s="214"/>
      <c r="D28" s="201"/>
      <c r="E28" s="202"/>
      <c r="F28" s="202"/>
      <c r="G28" s="202"/>
      <c r="H28" s="202"/>
      <c r="I28" s="202"/>
      <c r="J28" s="203"/>
      <c r="K28" s="88"/>
      <c r="L28" s="88"/>
      <c r="M28" s="169"/>
      <c r="N28" s="170"/>
      <c r="O28" s="225"/>
      <c r="P28" s="157" t="str">
        <f>IF(LEN(M28)=5,IFERROR(VLOOKUP(M28,#REF!,2,FALSE),""),IF(AND(LEN(M28)&gt;0,LEN(M28)&lt;&gt;5),"Bitte Postleitzahl prüfen!",""))</f>
        <v/>
      </c>
      <c r="Q28" s="158"/>
      <c r="R28" s="158"/>
      <c r="S28" s="158"/>
      <c r="T28" s="158"/>
      <c r="U28" s="158"/>
      <c r="V28" s="158"/>
      <c r="W28" s="158"/>
      <c r="X28" s="158"/>
      <c r="Y28" s="159"/>
      <c r="Z28" s="192"/>
      <c r="AA28" s="193"/>
      <c r="AB28" s="171"/>
      <c r="AC28" s="171"/>
      <c r="AD28" s="192"/>
      <c r="AE28" s="115">
        <f t="shared" si="3"/>
        <v>0</v>
      </c>
      <c r="AF28" s="192"/>
      <c r="AG28" s="193"/>
      <c r="AH28" s="192"/>
      <c r="AI28" s="193"/>
      <c r="AJ28" s="192"/>
      <c r="AK28" s="193"/>
      <c r="AL28" s="192"/>
      <c r="AM28" s="193"/>
      <c r="AN28" s="192"/>
      <c r="AO28" s="193"/>
      <c r="AP28" s="192"/>
      <c r="AQ28" s="193"/>
      <c r="AR28" s="192"/>
      <c r="AS28" s="193"/>
      <c r="AT28" s="192"/>
      <c r="AU28" s="196"/>
      <c r="AW28" s="30" t="str">
        <f t="shared" si="0"/>
        <v/>
      </c>
      <c r="AX28" s="30" t="str">
        <f t="shared" si="1"/>
        <v/>
      </c>
      <c r="AY28" s="31" t="str">
        <f t="shared" si="2"/>
        <v/>
      </c>
      <c r="BE28" s="26" t="s">
        <v>136</v>
      </c>
      <c r="BF28" s="27">
        <f>COUNTIFS($L$23:$L$32,"x",$AB$23:$AB$32,"PR")+COUNTIFS($K$23:$K$32,"x",$AB$23:$AB$32,"PR")</f>
        <v>0</v>
      </c>
    </row>
    <row r="29" spans="2:59" x14ac:dyDescent="0.25">
      <c r="B29" s="214">
        <v>7</v>
      </c>
      <c r="C29" s="214"/>
      <c r="D29" s="201"/>
      <c r="E29" s="202"/>
      <c r="F29" s="202"/>
      <c r="G29" s="202"/>
      <c r="H29" s="202"/>
      <c r="I29" s="202"/>
      <c r="J29" s="203"/>
      <c r="K29" s="88"/>
      <c r="L29" s="88"/>
      <c r="M29" s="169"/>
      <c r="N29" s="170"/>
      <c r="O29" s="225"/>
      <c r="P29" s="157" t="str">
        <f>IF(LEN(M29)=5,IFERROR(VLOOKUP(M29,#REF!,2,FALSE),""),IF(AND(LEN(M29)&gt;0,LEN(M29)&lt;&gt;5),"Bitte Postleitzahl prüfen!",""))</f>
        <v/>
      </c>
      <c r="Q29" s="158"/>
      <c r="R29" s="158"/>
      <c r="S29" s="158"/>
      <c r="T29" s="158"/>
      <c r="U29" s="158"/>
      <c r="V29" s="158"/>
      <c r="W29" s="158"/>
      <c r="X29" s="158"/>
      <c r="Y29" s="159"/>
      <c r="Z29" s="192"/>
      <c r="AA29" s="193"/>
      <c r="AB29" s="171"/>
      <c r="AC29" s="171"/>
      <c r="AD29" s="192"/>
      <c r="AE29" s="115">
        <f t="shared" si="3"/>
        <v>0</v>
      </c>
      <c r="AF29" s="192"/>
      <c r="AG29" s="193"/>
      <c r="AH29" s="192"/>
      <c r="AI29" s="193"/>
      <c r="AJ29" s="192"/>
      <c r="AK29" s="193"/>
      <c r="AL29" s="192"/>
      <c r="AM29" s="193"/>
      <c r="AN29" s="192"/>
      <c r="AO29" s="193"/>
      <c r="AP29" s="192"/>
      <c r="AQ29" s="193"/>
      <c r="AR29" s="192"/>
      <c r="AS29" s="193"/>
      <c r="AT29" s="192"/>
      <c r="AU29" s="196"/>
      <c r="AW29" s="96" t="str">
        <f t="shared" si="0"/>
        <v/>
      </c>
      <c r="AX29" s="96" t="str">
        <f t="shared" si="1"/>
        <v/>
      </c>
      <c r="AY29" s="97" t="str">
        <f t="shared" si="2"/>
        <v/>
      </c>
      <c r="BE29" s="98" t="s">
        <v>137</v>
      </c>
      <c r="BF29" s="25">
        <f>COUNTIFS($L$23:$L$32,"x",$AB$23:$AB$32,"SO")+COUNTIFS($K$23:$K$32,"x",$AB$23:$AB$32,"SO")</f>
        <v>0</v>
      </c>
    </row>
    <row r="30" spans="2:59" x14ac:dyDescent="0.25">
      <c r="B30" s="214">
        <v>8</v>
      </c>
      <c r="C30" s="214"/>
      <c r="D30" s="201"/>
      <c r="E30" s="202"/>
      <c r="F30" s="202"/>
      <c r="G30" s="202"/>
      <c r="H30" s="202"/>
      <c r="I30" s="202"/>
      <c r="J30" s="203"/>
      <c r="K30" s="88"/>
      <c r="L30" s="88"/>
      <c r="M30" s="169"/>
      <c r="N30" s="170"/>
      <c r="O30" s="225"/>
      <c r="P30" s="157" t="str">
        <f>IF(LEN(M30)=5,IFERROR(VLOOKUP(M30,#REF!,2,FALSE),""),IF(AND(LEN(M30)&gt;0,LEN(M30)&lt;&gt;5),"Bitte Postleitzahl prüfen!",""))</f>
        <v/>
      </c>
      <c r="Q30" s="158"/>
      <c r="R30" s="158"/>
      <c r="S30" s="158"/>
      <c r="T30" s="158"/>
      <c r="U30" s="158"/>
      <c r="V30" s="158"/>
      <c r="W30" s="158"/>
      <c r="X30" s="158"/>
      <c r="Y30" s="159"/>
      <c r="Z30" s="192"/>
      <c r="AA30" s="193"/>
      <c r="AB30" s="171"/>
      <c r="AC30" s="171"/>
      <c r="AD30" s="192"/>
      <c r="AE30" s="115">
        <f t="shared" si="3"/>
        <v>0</v>
      </c>
      <c r="AF30" s="192"/>
      <c r="AG30" s="193"/>
      <c r="AH30" s="192"/>
      <c r="AI30" s="193"/>
      <c r="AJ30" s="192"/>
      <c r="AK30" s="193"/>
      <c r="AL30" s="192"/>
      <c r="AM30" s="193"/>
      <c r="AN30" s="192"/>
      <c r="AO30" s="193"/>
      <c r="AP30" s="192"/>
      <c r="AQ30" s="193"/>
      <c r="AR30" s="192"/>
      <c r="AS30" s="193"/>
      <c r="AT30" s="192"/>
      <c r="AU30" s="196"/>
      <c r="AW30" s="30" t="str">
        <f t="shared" si="0"/>
        <v/>
      </c>
      <c r="AX30" s="30" t="str">
        <f t="shared" si="1"/>
        <v/>
      </c>
      <c r="AY30" s="31" t="str">
        <f t="shared" si="2"/>
        <v/>
      </c>
    </row>
    <row r="31" spans="2:59" x14ac:dyDescent="0.25">
      <c r="B31" s="214">
        <v>9</v>
      </c>
      <c r="C31" s="214"/>
      <c r="D31" s="201"/>
      <c r="E31" s="202"/>
      <c r="F31" s="202"/>
      <c r="G31" s="202"/>
      <c r="H31" s="202"/>
      <c r="I31" s="202"/>
      <c r="J31" s="203"/>
      <c r="K31" s="88"/>
      <c r="L31" s="88"/>
      <c r="M31" s="169"/>
      <c r="N31" s="170"/>
      <c r="O31" s="225"/>
      <c r="P31" s="157" t="str">
        <f>IF(LEN(M31)=5,IFERROR(VLOOKUP(M31,#REF!,2,FALSE),""),IF(AND(LEN(M31)&gt;0,LEN(M31)&lt;&gt;5),"Bitte Postleitzahl prüfen!",""))</f>
        <v/>
      </c>
      <c r="Q31" s="158"/>
      <c r="R31" s="158"/>
      <c r="S31" s="158"/>
      <c r="T31" s="158"/>
      <c r="U31" s="158"/>
      <c r="V31" s="158"/>
      <c r="W31" s="158"/>
      <c r="X31" s="158"/>
      <c r="Y31" s="159"/>
      <c r="Z31" s="192"/>
      <c r="AA31" s="193"/>
      <c r="AB31" s="171"/>
      <c r="AC31" s="171"/>
      <c r="AD31" s="192"/>
      <c r="AE31" s="115">
        <f t="shared" si="3"/>
        <v>0</v>
      </c>
      <c r="AF31" s="192"/>
      <c r="AG31" s="193"/>
      <c r="AH31" s="192"/>
      <c r="AI31" s="193"/>
      <c r="AJ31" s="192"/>
      <c r="AK31" s="193"/>
      <c r="AL31" s="192"/>
      <c r="AM31" s="193"/>
      <c r="AN31" s="192"/>
      <c r="AO31" s="193"/>
      <c r="AP31" s="192"/>
      <c r="AQ31" s="193"/>
      <c r="AR31" s="192"/>
      <c r="AS31" s="193"/>
      <c r="AT31" s="192"/>
      <c r="AU31" s="196"/>
      <c r="AW31" s="30" t="str">
        <f t="shared" si="0"/>
        <v/>
      </c>
      <c r="AX31" s="30" t="str">
        <f t="shared" si="1"/>
        <v/>
      </c>
      <c r="AY31" s="31" t="str">
        <f t="shared" si="2"/>
        <v/>
      </c>
    </row>
    <row r="32" spans="2:59" x14ac:dyDescent="0.25">
      <c r="B32" s="214">
        <v>10</v>
      </c>
      <c r="C32" s="214"/>
      <c r="D32" s="201"/>
      <c r="E32" s="202"/>
      <c r="F32" s="202"/>
      <c r="G32" s="202"/>
      <c r="H32" s="202"/>
      <c r="I32" s="202"/>
      <c r="J32" s="203"/>
      <c r="K32" s="88"/>
      <c r="L32" s="88"/>
      <c r="M32" s="169"/>
      <c r="N32" s="170"/>
      <c r="O32" s="225"/>
      <c r="P32" s="157" t="str">
        <f>IF(LEN(M32)=5,IFERROR(VLOOKUP(M32,#REF!,2,FALSE),""),IF(AND(LEN(M32)&gt;0,LEN(M32)&lt;&gt;5),"Bitte Postleitzahl prüfen!",""))</f>
        <v/>
      </c>
      <c r="Q32" s="158"/>
      <c r="R32" s="158"/>
      <c r="S32" s="158"/>
      <c r="T32" s="158"/>
      <c r="U32" s="158"/>
      <c r="V32" s="158"/>
      <c r="W32" s="158"/>
      <c r="X32" s="158"/>
      <c r="Y32" s="159"/>
      <c r="Z32" s="192"/>
      <c r="AA32" s="193"/>
      <c r="AB32" s="171"/>
      <c r="AC32" s="171"/>
      <c r="AD32" s="192"/>
      <c r="AE32" s="116">
        <f t="shared" si="3"/>
        <v>0</v>
      </c>
      <c r="AF32" s="204"/>
      <c r="AG32" s="205"/>
      <c r="AH32" s="204"/>
      <c r="AI32" s="205"/>
      <c r="AJ32" s="204"/>
      <c r="AK32" s="205"/>
      <c r="AL32" s="204"/>
      <c r="AM32" s="205"/>
      <c r="AN32" s="204"/>
      <c r="AO32" s="205"/>
      <c r="AP32" s="204"/>
      <c r="AQ32" s="205"/>
      <c r="AR32" s="204"/>
      <c r="AS32" s="205"/>
      <c r="AT32" s="204"/>
      <c r="AU32" s="208"/>
      <c r="AW32" s="30" t="str">
        <f t="shared" si="0"/>
        <v/>
      </c>
      <c r="AX32" s="30" t="str">
        <f t="shared" si="1"/>
        <v/>
      </c>
      <c r="AY32" s="31" t="str">
        <f t="shared" si="2"/>
        <v/>
      </c>
    </row>
    <row r="33" spans="2:52" ht="15.75" customHeight="1" x14ac:dyDescent="0.25">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row>
    <row r="34" spans="2:52" x14ac:dyDescent="0.25">
      <c r="B34" s="18" t="s">
        <v>162</v>
      </c>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row>
    <row r="35" spans="2:52" ht="5.0999999999999996" customHeight="1" x14ac:dyDescent="0.25"/>
    <row r="36" spans="2:52" ht="12.2" customHeight="1" x14ac:dyDescent="0.25">
      <c r="B36" s="172" t="s">
        <v>159</v>
      </c>
      <c r="C36" s="172"/>
      <c r="D36" s="173" t="s">
        <v>160</v>
      </c>
      <c r="E36" s="174"/>
      <c r="F36" s="174"/>
      <c r="G36" s="174"/>
      <c r="H36" s="174"/>
      <c r="I36" s="174"/>
      <c r="J36" s="175"/>
      <c r="K36" s="179" t="s">
        <v>132</v>
      </c>
      <c r="L36" s="179" t="s">
        <v>131</v>
      </c>
      <c r="M36" s="173" t="s">
        <v>216</v>
      </c>
      <c r="N36" s="174"/>
      <c r="O36" s="175"/>
      <c r="P36" s="173" t="s">
        <v>215</v>
      </c>
      <c r="Q36" s="174"/>
      <c r="R36" s="174"/>
      <c r="S36" s="174"/>
      <c r="T36" s="174"/>
      <c r="U36" s="174"/>
      <c r="V36" s="174"/>
      <c r="W36" s="174"/>
      <c r="X36" s="174"/>
      <c r="Y36" s="174"/>
      <c r="Z36" s="174"/>
      <c r="AA36" s="197" t="s">
        <v>130</v>
      </c>
      <c r="AB36" s="198"/>
      <c r="AC36" s="198"/>
      <c r="AD36" s="198"/>
      <c r="AE36" s="190" t="s">
        <v>224</v>
      </c>
      <c r="AF36" s="188" t="str">
        <f>$AF$22</f>
        <v>&lt;Datum 1&gt;</v>
      </c>
      <c r="AG36" s="186" t="str">
        <f>$AG$22</f>
        <v>1. Seminar</v>
      </c>
      <c r="AH36" s="188" t="str">
        <f>$AH$22</f>
        <v>&lt;Datum 2&gt;</v>
      </c>
      <c r="AI36" s="186" t="str">
        <f>$AI$22</f>
        <v>2. Seminar</v>
      </c>
      <c r="AJ36" s="188" t="str">
        <f>$AJ$22</f>
        <v>&lt;Datum 3&gt;</v>
      </c>
      <c r="AK36" s="186" t="str">
        <f>$AK$22</f>
        <v>3. Seminar</v>
      </c>
      <c r="AL36" s="188" t="str">
        <f>$AL$22</f>
        <v>&lt;Datum 4&gt;</v>
      </c>
      <c r="AM36" s="186" t="str">
        <f>$AM$22</f>
        <v>4. Seminar</v>
      </c>
      <c r="AN36" s="188" t="str">
        <f>$AN$22</f>
        <v>&lt;Datum 5&gt;</v>
      </c>
      <c r="AO36" s="186" t="str">
        <f>$AO$22</f>
        <v>5. Seminar</v>
      </c>
      <c r="AP36" s="188" t="str">
        <f>$AP$22</f>
        <v>&lt;Datum 6&gt;</v>
      </c>
      <c r="AQ36" s="186" t="str">
        <f>$AQ$22</f>
        <v>6. Seminar</v>
      </c>
      <c r="AR36" s="188" t="str">
        <f>$AR$22</f>
        <v>&lt;Datum 7&gt;</v>
      </c>
      <c r="AS36" s="186" t="str">
        <f>$AS$22</f>
        <v>7. Seminar</v>
      </c>
      <c r="AT36" s="188" t="str">
        <f>$AT$22</f>
        <v>&lt;Datum 8&gt;</v>
      </c>
      <c r="AU36" s="194" t="str">
        <f>$AU$22</f>
        <v>8. Seminar</v>
      </c>
      <c r="AW36" s="35" t="s">
        <v>169</v>
      </c>
      <c r="AX36" s="36"/>
      <c r="AY36" s="37"/>
      <c r="AZ36" s="17"/>
    </row>
    <row r="37" spans="2:52" ht="35.1" customHeight="1" x14ac:dyDescent="0.25">
      <c r="B37" s="172"/>
      <c r="C37" s="172"/>
      <c r="D37" s="176"/>
      <c r="E37" s="177"/>
      <c r="F37" s="177"/>
      <c r="G37" s="177"/>
      <c r="H37" s="177"/>
      <c r="I37" s="177"/>
      <c r="J37" s="178"/>
      <c r="K37" s="180"/>
      <c r="L37" s="180"/>
      <c r="M37" s="176"/>
      <c r="N37" s="177"/>
      <c r="O37" s="178"/>
      <c r="P37" s="176"/>
      <c r="Q37" s="177"/>
      <c r="R37" s="177"/>
      <c r="S37" s="177"/>
      <c r="T37" s="177"/>
      <c r="U37" s="177"/>
      <c r="V37" s="177"/>
      <c r="W37" s="177"/>
      <c r="X37" s="177"/>
      <c r="Y37" s="177"/>
      <c r="Z37" s="177"/>
      <c r="AA37" s="111" t="s">
        <v>199</v>
      </c>
      <c r="AB37" s="111" t="s">
        <v>200</v>
      </c>
      <c r="AC37" s="111" t="s">
        <v>163</v>
      </c>
      <c r="AD37" s="118" t="s">
        <v>164</v>
      </c>
      <c r="AE37" s="191"/>
      <c r="AF37" s="189"/>
      <c r="AG37" s="187"/>
      <c r="AH37" s="189"/>
      <c r="AI37" s="187"/>
      <c r="AJ37" s="189"/>
      <c r="AK37" s="187"/>
      <c r="AL37" s="189"/>
      <c r="AM37" s="187"/>
      <c r="AN37" s="189"/>
      <c r="AO37" s="187"/>
      <c r="AP37" s="189"/>
      <c r="AQ37" s="187"/>
      <c r="AR37" s="189"/>
      <c r="AS37" s="187"/>
      <c r="AT37" s="189"/>
      <c r="AU37" s="195"/>
      <c r="AW37" s="212" t="s">
        <v>199</v>
      </c>
      <c r="AX37" s="213"/>
      <c r="AY37" s="25">
        <f>COUNTIFS($L$38:$L$84,"x",$AA$38:$AA$84,"x")</f>
        <v>0</v>
      </c>
      <c r="AZ37" s="22"/>
    </row>
    <row r="38" spans="2:52" ht="14.85" customHeight="1" x14ac:dyDescent="0.25">
      <c r="B38" s="181">
        <v>1</v>
      </c>
      <c r="C38" s="182"/>
      <c r="D38" s="166"/>
      <c r="E38" s="167"/>
      <c r="F38" s="167"/>
      <c r="G38" s="167"/>
      <c r="H38" s="167"/>
      <c r="I38" s="167"/>
      <c r="J38" s="168"/>
      <c r="K38" s="101"/>
      <c r="L38" s="101"/>
      <c r="M38" s="169"/>
      <c r="N38" s="170"/>
      <c r="O38" s="170"/>
      <c r="P38" s="157"/>
      <c r="Q38" s="158"/>
      <c r="R38" s="158"/>
      <c r="S38" s="158"/>
      <c r="T38" s="158"/>
      <c r="U38" s="158"/>
      <c r="V38" s="158"/>
      <c r="W38" s="158"/>
      <c r="X38" s="158"/>
      <c r="Y38" s="158"/>
      <c r="Z38" s="159"/>
      <c r="AA38" s="110"/>
      <c r="AB38" s="110"/>
      <c r="AC38" s="110"/>
      <c r="AD38" s="107"/>
      <c r="AE38" s="115">
        <f>(16-COUNTIF(AF38:AU38,""))*3</f>
        <v>0</v>
      </c>
      <c r="AF38" s="192"/>
      <c r="AG38" s="193"/>
      <c r="AH38" s="192"/>
      <c r="AI38" s="193"/>
      <c r="AJ38" s="192"/>
      <c r="AK38" s="193"/>
      <c r="AL38" s="192"/>
      <c r="AM38" s="193"/>
      <c r="AN38" s="192"/>
      <c r="AO38" s="193"/>
      <c r="AP38" s="192"/>
      <c r="AQ38" s="193"/>
      <c r="AR38" s="192"/>
      <c r="AS38" s="193"/>
      <c r="AT38" s="192"/>
      <c r="AU38" s="196"/>
      <c r="AW38" s="33" t="s">
        <v>200</v>
      </c>
      <c r="AX38" s="34"/>
      <c r="AY38" s="27">
        <f>COUNTIFS($L$38:$L$84,"x",$AB$38:$AB$84,"x")</f>
        <v>0</v>
      </c>
      <c r="AZ38" s="22"/>
    </row>
    <row r="39" spans="2:52" ht="14.85" customHeight="1" x14ac:dyDescent="0.25">
      <c r="B39" s="181">
        <v>2</v>
      </c>
      <c r="C39" s="182"/>
      <c r="D39" s="166"/>
      <c r="E39" s="167"/>
      <c r="F39" s="167"/>
      <c r="G39" s="167"/>
      <c r="H39" s="167"/>
      <c r="I39" s="167"/>
      <c r="J39" s="168"/>
      <c r="K39" s="101"/>
      <c r="L39" s="101"/>
      <c r="M39" s="169"/>
      <c r="N39" s="170"/>
      <c r="O39" s="170"/>
      <c r="P39" s="157"/>
      <c r="Q39" s="158"/>
      <c r="R39" s="158"/>
      <c r="S39" s="158"/>
      <c r="T39" s="158"/>
      <c r="U39" s="158"/>
      <c r="V39" s="158"/>
      <c r="W39" s="158"/>
      <c r="X39" s="158"/>
      <c r="Y39" s="158"/>
      <c r="Z39" s="159"/>
      <c r="AA39" s="110"/>
      <c r="AB39" s="110"/>
      <c r="AC39" s="110"/>
      <c r="AD39" s="107"/>
      <c r="AE39" s="115">
        <f t="shared" ref="AE39:AE47" si="4">(16-COUNTIF(AF39:AU39,""))*3</f>
        <v>0</v>
      </c>
      <c r="AF39" s="192"/>
      <c r="AG39" s="193"/>
      <c r="AH39" s="192"/>
      <c r="AI39" s="193"/>
      <c r="AJ39" s="192"/>
      <c r="AK39" s="193"/>
      <c r="AL39" s="192"/>
      <c r="AM39" s="193"/>
      <c r="AN39" s="192"/>
      <c r="AO39" s="193"/>
      <c r="AP39" s="192"/>
      <c r="AQ39" s="193"/>
      <c r="AR39" s="192"/>
      <c r="AS39" s="193"/>
      <c r="AT39" s="192"/>
      <c r="AU39" s="196"/>
      <c r="AW39" s="33" t="s">
        <v>163</v>
      </c>
      <c r="AX39" s="34"/>
      <c r="AY39" s="27">
        <f>COUNTIFS($L$38:$L$84,"x",$AC$38:$AC$84,"x")</f>
        <v>0</v>
      </c>
      <c r="AZ39" s="22"/>
    </row>
    <row r="40" spans="2:52" ht="14.85" customHeight="1" x14ac:dyDescent="0.25">
      <c r="B40" s="181">
        <v>3</v>
      </c>
      <c r="C40" s="182"/>
      <c r="D40" s="166"/>
      <c r="E40" s="167"/>
      <c r="F40" s="167"/>
      <c r="G40" s="167"/>
      <c r="H40" s="167"/>
      <c r="I40" s="167"/>
      <c r="J40" s="168"/>
      <c r="K40" s="101"/>
      <c r="L40" s="101"/>
      <c r="M40" s="169"/>
      <c r="N40" s="170"/>
      <c r="O40" s="170"/>
      <c r="P40" s="157"/>
      <c r="Q40" s="158"/>
      <c r="R40" s="158"/>
      <c r="S40" s="158"/>
      <c r="T40" s="158"/>
      <c r="U40" s="158"/>
      <c r="V40" s="158"/>
      <c r="W40" s="158"/>
      <c r="X40" s="158"/>
      <c r="Y40" s="158"/>
      <c r="Z40" s="159"/>
      <c r="AA40" s="110"/>
      <c r="AB40" s="110"/>
      <c r="AC40" s="110"/>
      <c r="AD40" s="107"/>
      <c r="AE40" s="115">
        <f t="shared" si="4"/>
        <v>0</v>
      </c>
      <c r="AF40" s="192"/>
      <c r="AG40" s="193"/>
      <c r="AH40" s="192"/>
      <c r="AI40" s="193"/>
      <c r="AJ40" s="192"/>
      <c r="AK40" s="193"/>
      <c r="AL40" s="192"/>
      <c r="AM40" s="193"/>
      <c r="AN40" s="192"/>
      <c r="AO40" s="193"/>
      <c r="AP40" s="192"/>
      <c r="AQ40" s="193"/>
      <c r="AR40" s="192"/>
      <c r="AS40" s="193"/>
      <c r="AT40" s="192"/>
      <c r="AU40" s="196"/>
      <c r="AW40" s="33" t="s">
        <v>164</v>
      </c>
      <c r="AX40" s="34"/>
      <c r="AY40" s="27">
        <f>COUNTIFS($L$38:$L$84,"x",$AD$38:$AD$84,"x")</f>
        <v>0</v>
      </c>
      <c r="AZ40" s="22"/>
    </row>
    <row r="41" spans="2:52" ht="14.85" customHeight="1" x14ac:dyDescent="0.25">
      <c r="B41" s="181">
        <v>4</v>
      </c>
      <c r="C41" s="182"/>
      <c r="D41" s="166"/>
      <c r="E41" s="167"/>
      <c r="F41" s="167"/>
      <c r="G41" s="167"/>
      <c r="H41" s="167"/>
      <c r="I41" s="167"/>
      <c r="J41" s="168"/>
      <c r="K41" s="101"/>
      <c r="L41" s="101"/>
      <c r="M41" s="169"/>
      <c r="N41" s="170"/>
      <c r="O41" s="170"/>
      <c r="P41" s="157"/>
      <c r="Q41" s="158"/>
      <c r="R41" s="158"/>
      <c r="S41" s="158"/>
      <c r="T41" s="158"/>
      <c r="U41" s="158"/>
      <c r="V41" s="158"/>
      <c r="W41" s="158"/>
      <c r="X41" s="158"/>
      <c r="Y41" s="158"/>
      <c r="Z41" s="159"/>
      <c r="AA41" s="110"/>
      <c r="AB41" s="110"/>
      <c r="AC41" s="110"/>
      <c r="AD41" s="107"/>
      <c r="AE41" s="115">
        <f t="shared" si="4"/>
        <v>0</v>
      </c>
      <c r="AF41" s="192"/>
      <c r="AG41" s="193"/>
      <c r="AH41" s="192"/>
      <c r="AI41" s="193"/>
      <c r="AJ41" s="192"/>
      <c r="AK41" s="193"/>
      <c r="AL41" s="192"/>
      <c r="AM41" s="193"/>
      <c r="AN41" s="192"/>
      <c r="AO41" s="193"/>
      <c r="AP41" s="192"/>
      <c r="AQ41" s="193"/>
      <c r="AR41" s="192"/>
      <c r="AS41" s="193"/>
      <c r="AT41" s="192"/>
      <c r="AU41" s="196"/>
    </row>
    <row r="42" spans="2:52" ht="14.85" customHeight="1" x14ac:dyDescent="0.25">
      <c r="B42" s="181">
        <v>5</v>
      </c>
      <c r="C42" s="182"/>
      <c r="D42" s="166"/>
      <c r="E42" s="167"/>
      <c r="F42" s="167"/>
      <c r="G42" s="167"/>
      <c r="H42" s="167"/>
      <c r="I42" s="167"/>
      <c r="J42" s="168"/>
      <c r="K42" s="101"/>
      <c r="L42" s="101"/>
      <c r="M42" s="169"/>
      <c r="N42" s="170"/>
      <c r="O42" s="170"/>
      <c r="P42" s="157"/>
      <c r="Q42" s="158"/>
      <c r="R42" s="158"/>
      <c r="S42" s="158"/>
      <c r="T42" s="158"/>
      <c r="U42" s="158"/>
      <c r="V42" s="158"/>
      <c r="W42" s="158"/>
      <c r="X42" s="158"/>
      <c r="Y42" s="158"/>
      <c r="Z42" s="159"/>
      <c r="AA42" s="110"/>
      <c r="AB42" s="110"/>
      <c r="AC42" s="110"/>
      <c r="AD42" s="107"/>
      <c r="AE42" s="115">
        <f t="shared" si="4"/>
        <v>0</v>
      </c>
      <c r="AF42" s="192"/>
      <c r="AG42" s="193"/>
      <c r="AH42" s="192"/>
      <c r="AI42" s="193"/>
      <c r="AJ42" s="192"/>
      <c r="AK42" s="193"/>
      <c r="AL42" s="192"/>
      <c r="AM42" s="193"/>
      <c r="AN42" s="192"/>
      <c r="AO42" s="193"/>
      <c r="AP42" s="192"/>
      <c r="AQ42" s="193"/>
      <c r="AR42" s="192"/>
      <c r="AS42" s="193"/>
      <c r="AT42" s="192"/>
      <c r="AU42" s="196"/>
      <c r="AW42" s="17"/>
      <c r="AX42" s="17"/>
      <c r="AY42" s="20"/>
    </row>
    <row r="43" spans="2:52" ht="14.85" customHeight="1" x14ac:dyDescent="0.25">
      <c r="B43" s="181">
        <v>6</v>
      </c>
      <c r="C43" s="182"/>
      <c r="D43" s="166"/>
      <c r="E43" s="167"/>
      <c r="F43" s="167"/>
      <c r="G43" s="167"/>
      <c r="H43" s="167"/>
      <c r="I43" s="167"/>
      <c r="J43" s="168"/>
      <c r="K43" s="101"/>
      <c r="L43" s="101"/>
      <c r="M43" s="169"/>
      <c r="N43" s="170"/>
      <c r="O43" s="170"/>
      <c r="P43" s="157"/>
      <c r="Q43" s="158"/>
      <c r="R43" s="158"/>
      <c r="S43" s="158"/>
      <c r="T43" s="158"/>
      <c r="U43" s="158"/>
      <c r="V43" s="158"/>
      <c r="W43" s="158"/>
      <c r="X43" s="158"/>
      <c r="Y43" s="158"/>
      <c r="Z43" s="159"/>
      <c r="AA43" s="110"/>
      <c r="AB43" s="110"/>
      <c r="AC43" s="110"/>
      <c r="AD43" s="107"/>
      <c r="AE43" s="115">
        <f t="shared" si="4"/>
        <v>0</v>
      </c>
      <c r="AF43" s="192"/>
      <c r="AG43" s="193"/>
      <c r="AH43" s="192"/>
      <c r="AI43" s="193"/>
      <c r="AJ43" s="192"/>
      <c r="AK43" s="193"/>
      <c r="AL43" s="192"/>
      <c r="AM43" s="193"/>
      <c r="AN43" s="192"/>
      <c r="AO43" s="193"/>
      <c r="AP43" s="192"/>
      <c r="AQ43" s="193"/>
      <c r="AR43" s="192"/>
      <c r="AS43" s="193"/>
      <c r="AT43" s="192"/>
      <c r="AU43" s="196"/>
      <c r="AW43" s="35" t="s">
        <v>170</v>
      </c>
      <c r="AX43" s="36"/>
      <c r="AY43" s="27"/>
      <c r="AZ43" s="17"/>
    </row>
    <row r="44" spans="2:52" ht="14.85" customHeight="1" x14ac:dyDescent="0.25">
      <c r="B44" s="181">
        <v>7</v>
      </c>
      <c r="C44" s="182"/>
      <c r="D44" s="166"/>
      <c r="E44" s="167"/>
      <c r="F44" s="167"/>
      <c r="G44" s="167"/>
      <c r="H44" s="167"/>
      <c r="I44" s="167"/>
      <c r="J44" s="168"/>
      <c r="K44" s="101"/>
      <c r="L44" s="101"/>
      <c r="M44" s="169"/>
      <c r="N44" s="170"/>
      <c r="O44" s="170"/>
      <c r="P44" s="157"/>
      <c r="Q44" s="158"/>
      <c r="R44" s="158"/>
      <c r="S44" s="158"/>
      <c r="T44" s="158"/>
      <c r="U44" s="158"/>
      <c r="V44" s="158"/>
      <c r="W44" s="158"/>
      <c r="X44" s="158"/>
      <c r="Y44" s="158"/>
      <c r="Z44" s="159"/>
      <c r="AA44" s="110"/>
      <c r="AB44" s="110"/>
      <c r="AC44" s="110"/>
      <c r="AD44" s="107"/>
      <c r="AE44" s="115">
        <f t="shared" si="4"/>
        <v>0</v>
      </c>
      <c r="AF44" s="192"/>
      <c r="AG44" s="193"/>
      <c r="AH44" s="192"/>
      <c r="AI44" s="193"/>
      <c r="AJ44" s="192"/>
      <c r="AK44" s="193"/>
      <c r="AL44" s="192"/>
      <c r="AM44" s="193"/>
      <c r="AN44" s="192"/>
      <c r="AO44" s="193"/>
      <c r="AP44" s="192"/>
      <c r="AQ44" s="193"/>
      <c r="AR44" s="192"/>
      <c r="AS44" s="193"/>
      <c r="AT44" s="192"/>
      <c r="AU44" s="196"/>
      <c r="AW44" s="212" t="s">
        <v>199</v>
      </c>
      <c r="AX44" s="213"/>
      <c r="AY44" s="25">
        <f>COUNTIFS($K$38:$K$84,"x",$AA$38:$AA$84,"x")</f>
        <v>0</v>
      </c>
      <c r="AZ44" s="22"/>
    </row>
    <row r="45" spans="2:52" ht="14.85" customHeight="1" x14ac:dyDescent="0.25">
      <c r="B45" s="181">
        <v>8</v>
      </c>
      <c r="C45" s="182"/>
      <c r="D45" s="166"/>
      <c r="E45" s="167"/>
      <c r="F45" s="167"/>
      <c r="G45" s="167"/>
      <c r="H45" s="167"/>
      <c r="I45" s="167"/>
      <c r="J45" s="168"/>
      <c r="K45" s="101"/>
      <c r="L45" s="101"/>
      <c r="M45" s="169"/>
      <c r="N45" s="170"/>
      <c r="O45" s="170"/>
      <c r="P45" s="157"/>
      <c r="Q45" s="158"/>
      <c r="R45" s="158"/>
      <c r="S45" s="158"/>
      <c r="T45" s="158"/>
      <c r="U45" s="158"/>
      <c r="V45" s="158"/>
      <c r="W45" s="158"/>
      <c r="X45" s="158"/>
      <c r="Y45" s="158"/>
      <c r="Z45" s="159"/>
      <c r="AA45" s="110"/>
      <c r="AB45" s="110"/>
      <c r="AC45" s="110"/>
      <c r="AD45" s="107"/>
      <c r="AE45" s="115">
        <f t="shared" si="4"/>
        <v>0</v>
      </c>
      <c r="AF45" s="192"/>
      <c r="AG45" s="193"/>
      <c r="AH45" s="192"/>
      <c r="AI45" s="193"/>
      <c r="AJ45" s="192"/>
      <c r="AK45" s="193"/>
      <c r="AL45" s="192"/>
      <c r="AM45" s="193"/>
      <c r="AN45" s="192"/>
      <c r="AO45" s="193"/>
      <c r="AP45" s="192"/>
      <c r="AQ45" s="193"/>
      <c r="AR45" s="192"/>
      <c r="AS45" s="193"/>
      <c r="AT45" s="192"/>
      <c r="AU45" s="196"/>
      <c r="AW45" s="33" t="s">
        <v>200</v>
      </c>
      <c r="AX45" s="34"/>
      <c r="AY45" s="27">
        <f>COUNTIFS($K$38:$K$84,"x",$AB$38:$AB$84,"x")</f>
        <v>0</v>
      </c>
      <c r="AZ45" s="22"/>
    </row>
    <row r="46" spans="2:52" ht="14.85" customHeight="1" x14ac:dyDescent="0.25">
      <c r="B46" s="181">
        <v>9</v>
      </c>
      <c r="C46" s="182"/>
      <c r="D46" s="166"/>
      <c r="E46" s="167"/>
      <c r="F46" s="167"/>
      <c r="G46" s="167"/>
      <c r="H46" s="167"/>
      <c r="I46" s="167"/>
      <c r="J46" s="168"/>
      <c r="K46" s="101"/>
      <c r="L46" s="101"/>
      <c r="M46" s="169"/>
      <c r="N46" s="170"/>
      <c r="O46" s="170"/>
      <c r="P46" s="157"/>
      <c r="Q46" s="158"/>
      <c r="R46" s="158"/>
      <c r="S46" s="158"/>
      <c r="T46" s="158"/>
      <c r="U46" s="158"/>
      <c r="V46" s="158"/>
      <c r="W46" s="158"/>
      <c r="X46" s="158"/>
      <c r="Y46" s="158"/>
      <c r="Z46" s="159"/>
      <c r="AA46" s="110"/>
      <c r="AB46" s="110"/>
      <c r="AC46" s="110"/>
      <c r="AD46" s="107"/>
      <c r="AE46" s="115">
        <f t="shared" si="4"/>
        <v>0</v>
      </c>
      <c r="AF46" s="192"/>
      <c r="AG46" s="193"/>
      <c r="AH46" s="192"/>
      <c r="AI46" s="193"/>
      <c r="AJ46" s="192"/>
      <c r="AK46" s="193"/>
      <c r="AL46" s="192"/>
      <c r="AM46" s="193"/>
      <c r="AN46" s="192"/>
      <c r="AO46" s="193"/>
      <c r="AP46" s="192"/>
      <c r="AQ46" s="193"/>
      <c r="AR46" s="192"/>
      <c r="AS46" s="193"/>
      <c r="AT46" s="192"/>
      <c r="AU46" s="196"/>
      <c r="AW46" s="33" t="s">
        <v>163</v>
      </c>
      <c r="AX46" s="34"/>
      <c r="AY46" s="27">
        <f>COUNTIFS($K$38:$K$84,"x",$AC$38:$AC$84,"x")</f>
        <v>0</v>
      </c>
      <c r="AZ46" s="22"/>
    </row>
    <row r="47" spans="2:52" ht="14.85" customHeight="1" x14ac:dyDescent="0.25">
      <c r="B47" s="181">
        <v>10</v>
      </c>
      <c r="C47" s="182"/>
      <c r="D47" s="166"/>
      <c r="E47" s="167"/>
      <c r="F47" s="167"/>
      <c r="G47" s="167"/>
      <c r="H47" s="167"/>
      <c r="I47" s="167"/>
      <c r="J47" s="168"/>
      <c r="K47" s="101"/>
      <c r="L47" s="101"/>
      <c r="M47" s="169"/>
      <c r="N47" s="170"/>
      <c r="O47" s="170"/>
      <c r="P47" s="157"/>
      <c r="Q47" s="158"/>
      <c r="R47" s="158"/>
      <c r="S47" s="158"/>
      <c r="T47" s="158"/>
      <c r="U47" s="158"/>
      <c r="V47" s="158"/>
      <c r="W47" s="158"/>
      <c r="X47" s="158"/>
      <c r="Y47" s="158"/>
      <c r="Z47" s="159"/>
      <c r="AA47" s="110"/>
      <c r="AB47" s="110"/>
      <c r="AC47" s="110"/>
      <c r="AD47" s="107"/>
      <c r="AE47" s="115">
        <f t="shared" si="4"/>
        <v>0</v>
      </c>
      <c r="AF47" s="171"/>
      <c r="AG47" s="171"/>
      <c r="AH47" s="171"/>
      <c r="AI47" s="171"/>
      <c r="AJ47" s="171"/>
      <c r="AK47" s="171"/>
      <c r="AL47" s="171"/>
      <c r="AM47" s="171"/>
      <c r="AN47" s="171"/>
      <c r="AO47" s="171"/>
      <c r="AP47" s="171"/>
      <c r="AQ47" s="171"/>
      <c r="AR47" s="171"/>
      <c r="AS47" s="171"/>
      <c r="AT47" s="171"/>
      <c r="AU47" s="184"/>
      <c r="AW47" s="33" t="s">
        <v>164</v>
      </c>
      <c r="AX47" s="34"/>
      <c r="AY47" s="27">
        <f>COUNTIFS($K$38:$K$84,"x",$AD$38:$AD$84,"x")</f>
        <v>0</v>
      </c>
      <c r="AZ47" s="22"/>
    </row>
    <row r="48" spans="2:52" ht="14.85" customHeight="1" x14ac:dyDescent="0.25">
      <c r="B48" s="181">
        <v>11</v>
      </c>
      <c r="C48" s="182"/>
      <c r="D48" s="166"/>
      <c r="E48" s="167"/>
      <c r="F48" s="167"/>
      <c r="G48" s="167"/>
      <c r="H48" s="167"/>
      <c r="I48" s="167"/>
      <c r="J48" s="168"/>
      <c r="K48" s="101"/>
      <c r="L48" s="101"/>
      <c r="M48" s="169"/>
      <c r="N48" s="170"/>
      <c r="O48" s="170"/>
      <c r="P48" s="157"/>
      <c r="Q48" s="158"/>
      <c r="R48" s="158"/>
      <c r="S48" s="158"/>
      <c r="T48" s="158"/>
      <c r="U48" s="158"/>
      <c r="V48" s="158"/>
      <c r="W48" s="158"/>
      <c r="X48" s="158"/>
      <c r="Y48" s="158"/>
      <c r="Z48" s="159"/>
      <c r="AA48" s="110"/>
      <c r="AB48" s="110"/>
      <c r="AC48" s="110"/>
      <c r="AD48" s="107"/>
      <c r="AE48" s="115">
        <f t="shared" ref="AE48:AE50" si="5">(16-COUNTIF(AF48:AU48,""))*3</f>
        <v>0</v>
      </c>
      <c r="AF48" s="171"/>
      <c r="AG48" s="171"/>
      <c r="AH48" s="171"/>
      <c r="AI48" s="171"/>
      <c r="AJ48" s="171"/>
      <c r="AK48" s="171"/>
      <c r="AL48" s="171"/>
      <c r="AM48" s="171"/>
      <c r="AN48" s="171"/>
      <c r="AO48" s="171"/>
      <c r="AP48" s="171"/>
      <c r="AQ48" s="171"/>
      <c r="AR48" s="171"/>
      <c r="AS48" s="171"/>
      <c r="AT48" s="171"/>
      <c r="AU48" s="184"/>
    </row>
    <row r="49" spans="2:52" ht="14.85" customHeight="1" x14ac:dyDescent="0.25">
      <c r="B49" s="181">
        <v>12</v>
      </c>
      <c r="C49" s="182"/>
      <c r="D49" s="166"/>
      <c r="E49" s="167"/>
      <c r="F49" s="167"/>
      <c r="G49" s="167"/>
      <c r="H49" s="167"/>
      <c r="I49" s="167"/>
      <c r="J49" s="168"/>
      <c r="K49" s="101"/>
      <c r="L49" s="101"/>
      <c r="M49" s="169"/>
      <c r="N49" s="170"/>
      <c r="O49" s="170"/>
      <c r="P49" s="157"/>
      <c r="Q49" s="158"/>
      <c r="R49" s="158"/>
      <c r="S49" s="158"/>
      <c r="T49" s="158"/>
      <c r="U49" s="158"/>
      <c r="V49" s="158"/>
      <c r="W49" s="158"/>
      <c r="X49" s="158"/>
      <c r="Y49" s="158"/>
      <c r="Z49" s="159"/>
      <c r="AA49" s="110"/>
      <c r="AB49" s="110"/>
      <c r="AC49" s="110"/>
      <c r="AD49" s="107"/>
      <c r="AE49" s="115">
        <f t="shared" si="5"/>
        <v>0</v>
      </c>
      <c r="AF49" s="171"/>
      <c r="AG49" s="171"/>
      <c r="AH49" s="171"/>
      <c r="AI49" s="171"/>
      <c r="AJ49" s="171"/>
      <c r="AK49" s="171"/>
      <c r="AL49" s="171"/>
      <c r="AM49" s="171"/>
      <c r="AN49" s="171"/>
      <c r="AO49" s="171"/>
      <c r="AP49" s="171"/>
      <c r="AQ49" s="171"/>
      <c r="AR49" s="171"/>
      <c r="AS49" s="171"/>
      <c r="AT49" s="171"/>
      <c r="AU49" s="184"/>
    </row>
    <row r="50" spans="2:52" ht="14.85" customHeight="1" x14ac:dyDescent="0.25">
      <c r="B50" s="181">
        <v>13</v>
      </c>
      <c r="C50" s="182"/>
      <c r="D50" s="166"/>
      <c r="E50" s="167"/>
      <c r="F50" s="167"/>
      <c r="G50" s="167"/>
      <c r="H50" s="167"/>
      <c r="I50" s="167"/>
      <c r="J50" s="168"/>
      <c r="K50" s="101"/>
      <c r="L50" s="101"/>
      <c r="M50" s="169"/>
      <c r="N50" s="170"/>
      <c r="O50" s="170"/>
      <c r="P50" s="157"/>
      <c r="Q50" s="158"/>
      <c r="R50" s="158"/>
      <c r="S50" s="158"/>
      <c r="T50" s="158"/>
      <c r="U50" s="158"/>
      <c r="V50" s="158"/>
      <c r="W50" s="158"/>
      <c r="X50" s="158"/>
      <c r="Y50" s="158"/>
      <c r="Z50" s="159"/>
      <c r="AA50" s="110"/>
      <c r="AB50" s="110"/>
      <c r="AC50" s="110"/>
      <c r="AD50" s="107"/>
      <c r="AE50" s="115">
        <f t="shared" si="5"/>
        <v>0</v>
      </c>
      <c r="AF50" s="171"/>
      <c r="AG50" s="171"/>
      <c r="AH50" s="171"/>
      <c r="AI50" s="171"/>
      <c r="AJ50" s="171"/>
      <c r="AK50" s="171"/>
      <c r="AL50" s="171"/>
      <c r="AM50" s="171"/>
      <c r="AN50" s="171"/>
      <c r="AO50" s="171"/>
      <c r="AP50" s="171"/>
      <c r="AQ50" s="171"/>
      <c r="AR50" s="171"/>
      <c r="AS50" s="171"/>
      <c r="AT50" s="171"/>
      <c r="AU50" s="184"/>
      <c r="AW50" s="95"/>
      <c r="AX50" s="95"/>
      <c r="AY50" s="95"/>
    </row>
    <row r="51" spans="2:52" ht="14.85" customHeight="1" x14ac:dyDescent="0.25">
      <c r="B51" s="181">
        <v>14</v>
      </c>
      <c r="C51" s="182"/>
      <c r="D51" s="166"/>
      <c r="E51" s="167"/>
      <c r="F51" s="167"/>
      <c r="G51" s="167"/>
      <c r="H51" s="167"/>
      <c r="I51" s="167"/>
      <c r="J51" s="168"/>
      <c r="K51" s="101"/>
      <c r="L51" s="101"/>
      <c r="M51" s="169"/>
      <c r="N51" s="170"/>
      <c r="O51" s="170"/>
      <c r="P51" s="157"/>
      <c r="Q51" s="158"/>
      <c r="R51" s="158"/>
      <c r="S51" s="158"/>
      <c r="T51" s="158"/>
      <c r="U51" s="158"/>
      <c r="V51" s="158"/>
      <c r="W51" s="158"/>
      <c r="X51" s="158"/>
      <c r="Y51" s="158"/>
      <c r="Z51" s="159"/>
      <c r="AA51" s="110"/>
      <c r="AB51" s="110"/>
      <c r="AC51" s="110"/>
      <c r="AD51" s="107"/>
      <c r="AE51" s="116">
        <f t="shared" ref="AE51" si="6">(16-COUNTIF(AF51:AU51,""))*3</f>
        <v>0</v>
      </c>
      <c r="AF51" s="183"/>
      <c r="AG51" s="183"/>
      <c r="AH51" s="183"/>
      <c r="AI51" s="183"/>
      <c r="AJ51" s="183"/>
      <c r="AK51" s="183"/>
      <c r="AL51" s="183"/>
      <c r="AM51" s="183"/>
      <c r="AN51" s="183"/>
      <c r="AO51" s="183"/>
      <c r="AP51" s="183"/>
      <c r="AQ51" s="183"/>
      <c r="AR51" s="183"/>
      <c r="AS51" s="183"/>
      <c r="AT51" s="183"/>
      <c r="AU51" s="185"/>
      <c r="AW51" s="95"/>
      <c r="AX51" s="95"/>
      <c r="AY51" s="95"/>
    </row>
    <row r="52" spans="2:52" ht="12.2" customHeight="1" x14ac:dyDescent="0.25">
      <c r="B52" s="172" t="s">
        <v>159</v>
      </c>
      <c r="C52" s="172"/>
      <c r="D52" s="173" t="s">
        <v>160</v>
      </c>
      <c r="E52" s="174"/>
      <c r="F52" s="174"/>
      <c r="G52" s="174"/>
      <c r="H52" s="174"/>
      <c r="I52" s="174"/>
      <c r="J52" s="175"/>
      <c r="K52" s="179" t="s">
        <v>132</v>
      </c>
      <c r="L52" s="179" t="s">
        <v>131</v>
      </c>
      <c r="M52" s="173" t="s">
        <v>216</v>
      </c>
      <c r="N52" s="174"/>
      <c r="O52" s="175"/>
      <c r="P52" s="173" t="s">
        <v>215</v>
      </c>
      <c r="Q52" s="174"/>
      <c r="R52" s="174"/>
      <c r="S52" s="174"/>
      <c r="T52" s="174"/>
      <c r="U52" s="174"/>
      <c r="V52" s="174"/>
      <c r="W52" s="174"/>
      <c r="X52" s="174"/>
      <c r="Y52" s="174"/>
      <c r="Z52" s="174"/>
      <c r="AA52" s="197" t="s">
        <v>130</v>
      </c>
      <c r="AB52" s="198"/>
      <c r="AC52" s="198"/>
      <c r="AD52" s="199"/>
      <c r="AE52" s="190" t="s">
        <v>224</v>
      </c>
      <c r="AF52" s="188" t="str">
        <f>$AF$22</f>
        <v>&lt;Datum 1&gt;</v>
      </c>
      <c r="AG52" s="186" t="str">
        <f>$AG$22</f>
        <v>1. Seminar</v>
      </c>
      <c r="AH52" s="188" t="str">
        <f>$AH$22</f>
        <v>&lt;Datum 2&gt;</v>
      </c>
      <c r="AI52" s="186" t="str">
        <f>$AI$22</f>
        <v>2. Seminar</v>
      </c>
      <c r="AJ52" s="188" t="str">
        <f>$AJ$22</f>
        <v>&lt;Datum 3&gt;</v>
      </c>
      <c r="AK52" s="186" t="str">
        <f>$AK$22</f>
        <v>3. Seminar</v>
      </c>
      <c r="AL52" s="188" t="str">
        <f>$AL$22</f>
        <v>&lt;Datum 4&gt;</v>
      </c>
      <c r="AM52" s="186" t="str">
        <f>$AM$22</f>
        <v>4. Seminar</v>
      </c>
      <c r="AN52" s="188" t="str">
        <f>$AN$22</f>
        <v>&lt;Datum 5&gt;</v>
      </c>
      <c r="AO52" s="186" t="str">
        <f>$AO$22</f>
        <v>5. Seminar</v>
      </c>
      <c r="AP52" s="188" t="str">
        <f>$AP$22</f>
        <v>&lt;Datum 6&gt;</v>
      </c>
      <c r="AQ52" s="186" t="str">
        <f>$AQ$22</f>
        <v>6. Seminar</v>
      </c>
      <c r="AR52" s="188" t="str">
        <f>$AR$22</f>
        <v>&lt;Datum 7&gt;</v>
      </c>
      <c r="AS52" s="186" t="str">
        <f>$AS$22</f>
        <v>7. Seminar</v>
      </c>
      <c r="AT52" s="188" t="str">
        <f>$AT$22</f>
        <v>&lt;Datum 8&gt;</v>
      </c>
      <c r="AU52" s="194" t="str">
        <f>$AU$22</f>
        <v>8. Seminar</v>
      </c>
      <c r="AW52" s="95"/>
      <c r="AX52" s="95"/>
      <c r="AY52" s="95"/>
      <c r="AZ52" s="102"/>
    </row>
    <row r="53" spans="2:52" ht="35.1" customHeight="1" x14ac:dyDescent="0.25">
      <c r="B53" s="172"/>
      <c r="C53" s="172"/>
      <c r="D53" s="176"/>
      <c r="E53" s="177"/>
      <c r="F53" s="177"/>
      <c r="G53" s="177"/>
      <c r="H53" s="177"/>
      <c r="I53" s="177"/>
      <c r="J53" s="178"/>
      <c r="K53" s="180"/>
      <c r="L53" s="180"/>
      <c r="M53" s="176"/>
      <c r="N53" s="177"/>
      <c r="O53" s="178"/>
      <c r="P53" s="176"/>
      <c r="Q53" s="177"/>
      <c r="R53" s="177"/>
      <c r="S53" s="177"/>
      <c r="T53" s="177"/>
      <c r="U53" s="177"/>
      <c r="V53" s="177"/>
      <c r="W53" s="177"/>
      <c r="X53" s="177"/>
      <c r="Y53" s="177"/>
      <c r="Z53" s="177"/>
      <c r="AA53" s="111" t="s">
        <v>199</v>
      </c>
      <c r="AB53" s="111" t="s">
        <v>200</v>
      </c>
      <c r="AC53" s="111" t="s">
        <v>163</v>
      </c>
      <c r="AD53" s="111" t="s">
        <v>164</v>
      </c>
      <c r="AE53" s="191"/>
      <c r="AF53" s="189"/>
      <c r="AG53" s="187"/>
      <c r="AH53" s="189"/>
      <c r="AI53" s="187"/>
      <c r="AJ53" s="189"/>
      <c r="AK53" s="187"/>
      <c r="AL53" s="189"/>
      <c r="AM53" s="187"/>
      <c r="AN53" s="189"/>
      <c r="AO53" s="187"/>
      <c r="AP53" s="189"/>
      <c r="AQ53" s="187"/>
      <c r="AR53" s="189"/>
      <c r="AS53" s="187"/>
      <c r="AT53" s="189"/>
      <c r="AU53" s="195"/>
      <c r="AW53" s="95"/>
      <c r="AX53" s="95"/>
      <c r="AY53" s="95"/>
      <c r="AZ53" s="22"/>
    </row>
    <row r="54" spans="2:52" ht="14.85" customHeight="1" x14ac:dyDescent="0.25">
      <c r="B54" s="181">
        <v>15</v>
      </c>
      <c r="C54" s="182"/>
      <c r="D54" s="166"/>
      <c r="E54" s="167"/>
      <c r="F54" s="167"/>
      <c r="G54" s="167"/>
      <c r="H54" s="167"/>
      <c r="I54" s="167"/>
      <c r="J54" s="168"/>
      <c r="K54" s="124"/>
      <c r="L54" s="124"/>
      <c r="M54" s="169"/>
      <c r="N54" s="170"/>
      <c r="O54" s="170"/>
      <c r="P54" s="157"/>
      <c r="Q54" s="158"/>
      <c r="R54" s="158"/>
      <c r="S54" s="158"/>
      <c r="T54" s="158"/>
      <c r="U54" s="158"/>
      <c r="V54" s="158"/>
      <c r="W54" s="158"/>
      <c r="X54" s="158"/>
      <c r="Y54" s="158"/>
      <c r="Z54" s="159"/>
      <c r="AA54" s="110"/>
      <c r="AB54" s="110"/>
      <c r="AC54" s="110"/>
      <c r="AD54" s="107"/>
      <c r="AE54" s="115">
        <f t="shared" ref="AE54" si="7">(16-COUNTIF(AF54:AU54,""))*3</f>
        <v>0</v>
      </c>
      <c r="AF54" s="171"/>
      <c r="AG54" s="171"/>
      <c r="AH54" s="171"/>
      <c r="AI54" s="171"/>
      <c r="AJ54" s="171"/>
      <c r="AK54" s="171"/>
      <c r="AL54" s="171"/>
      <c r="AM54" s="171"/>
      <c r="AN54" s="171"/>
      <c r="AO54" s="171"/>
      <c r="AP54" s="171"/>
      <c r="AQ54" s="171"/>
      <c r="AR54" s="171"/>
      <c r="AS54" s="171"/>
      <c r="AT54" s="171"/>
      <c r="AU54" s="184"/>
      <c r="AW54" s="95"/>
      <c r="AX54" s="95"/>
      <c r="AY54" s="95"/>
    </row>
    <row r="55" spans="2:52" ht="14.85" customHeight="1" x14ac:dyDescent="0.25">
      <c r="B55" s="181">
        <v>16</v>
      </c>
      <c r="C55" s="182"/>
      <c r="D55" s="166"/>
      <c r="E55" s="167"/>
      <c r="F55" s="167"/>
      <c r="G55" s="167"/>
      <c r="H55" s="167"/>
      <c r="I55" s="167"/>
      <c r="J55" s="168"/>
      <c r="K55" s="101"/>
      <c r="L55" s="101"/>
      <c r="M55" s="169"/>
      <c r="N55" s="170"/>
      <c r="O55" s="170"/>
      <c r="P55" s="157"/>
      <c r="Q55" s="158"/>
      <c r="R55" s="158"/>
      <c r="S55" s="158"/>
      <c r="T55" s="158"/>
      <c r="U55" s="158"/>
      <c r="V55" s="158"/>
      <c r="W55" s="158"/>
      <c r="X55" s="158"/>
      <c r="Y55" s="158"/>
      <c r="Z55" s="159"/>
      <c r="AA55" s="110"/>
      <c r="AB55" s="110"/>
      <c r="AC55" s="110"/>
      <c r="AD55" s="107"/>
      <c r="AE55" s="115">
        <f t="shared" ref="AE55:AE84" si="8">(16-COUNTIF(AF55:AU55,""))*3</f>
        <v>0</v>
      </c>
      <c r="AF55" s="171"/>
      <c r="AG55" s="171"/>
      <c r="AH55" s="171"/>
      <c r="AI55" s="171"/>
      <c r="AJ55" s="171"/>
      <c r="AK55" s="171"/>
      <c r="AL55" s="171"/>
      <c r="AM55" s="171"/>
      <c r="AN55" s="171"/>
      <c r="AO55" s="171"/>
      <c r="AP55" s="171"/>
      <c r="AQ55" s="171"/>
      <c r="AR55" s="171"/>
      <c r="AS55" s="171"/>
      <c r="AT55" s="171"/>
      <c r="AU55" s="184"/>
      <c r="AW55" s="95"/>
      <c r="AX55" s="95"/>
      <c r="AY55" s="95"/>
    </row>
    <row r="56" spans="2:52" ht="14.85" customHeight="1" x14ac:dyDescent="0.25">
      <c r="B56" s="181">
        <v>17</v>
      </c>
      <c r="C56" s="182"/>
      <c r="D56" s="166"/>
      <c r="E56" s="167"/>
      <c r="F56" s="167"/>
      <c r="G56" s="167"/>
      <c r="H56" s="167"/>
      <c r="I56" s="167"/>
      <c r="J56" s="168"/>
      <c r="K56" s="101"/>
      <c r="L56" s="101"/>
      <c r="M56" s="169"/>
      <c r="N56" s="170"/>
      <c r="O56" s="170"/>
      <c r="P56" s="157"/>
      <c r="Q56" s="158"/>
      <c r="R56" s="158"/>
      <c r="S56" s="158"/>
      <c r="T56" s="158"/>
      <c r="U56" s="158"/>
      <c r="V56" s="158"/>
      <c r="W56" s="158"/>
      <c r="X56" s="158"/>
      <c r="Y56" s="158"/>
      <c r="Z56" s="159"/>
      <c r="AA56" s="110"/>
      <c r="AB56" s="110"/>
      <c r="AC56" s="110"/>
      <c r="AD56" s="107"/>
      <c r="AE56" s="115">
        <f t="shared" si="8"/>
        <v>0</v>
      </c>
      <c r="AF56" s="171"/>
      <c r="AG56" s="171"/>
      <c r="AH56" s="171"/>
      <c r="AI56" s="171"/>
      <c r="AJ56" s="171"/>
      <c r="AK56" s="171"/>
      <c r="AL56" s="171"/>
      <c r="AM56" s="171"/>
      <c r="AN56" s="171"/>
      <c r="AO56" s="171"/>
      <c r="AP56" s="171"/>
      <c r="AQ56" s="171"/>
      <c r="AR56" s="171"/>
      <c r="AS56" s="171"/>
      <c r="AT56" s="171"/>
      <c r="AU56" s="184"/>
      <c r="AW56" s="95"/>
      <c r="AX56" s="95"/>
      <c r="AY56" s="95"/>
    </row>
    <row r="57" spans="2:52" ht="14.85" customHeight="1" x14ac:dyDescent="0.25">
      <c r="B57" s="181">
        <v>18</v>
      </c>
      <c r="C57" s="182"/>
      <c r="D57" s="166"/>
      <c r="E57" s="167"/>
      <c r="F57" s="167"/>
      <c r="G57" s="167"/>
      <c r="H57" s="167"/>
      <c r="I57" s="167"/>
      <c r="J57" s="168"/>
      <c r="K57" s="101"/>
      <c r="L57" s="101"/>
      <c r="M57" s="169"/>
      <c r="N57" s="170"/>
      <c r="O57" s="170"/>
      <c r="P57" s="157"/>
      <c r="Q57" s="158"/>
      <c r="R57" s="158"/>
      <c r="S57" s="158"/>
      <c r="T57" s="158"/>
      <c r="U57" s="158"/>
      <c r="V57" s="158"/>
      <c r="W57" s="158"/>
      <c r="X57" s="158"/>
      <c r="Y57" s="158"/>
      <c r="Z57" s="159"/>
      <c r="AA57" s="110"/>
      <c r="AB57" s="110"/>
      <c r="AC57" s="110"/>
      <c r="AD57" s="107"/>
      <c r="AE57" s="115">
        <f t="shared" si="8"/>
        <v>0</v>
      </c>
      <c r="AF57" s="171"/>
      <c r="AG57" s="171"/>
      <c r="AH57" s="171"/>
      <c r="AI57" s="171"/>
      <c r="AJ57" s="171"/>
      <c r="AK57" s="171"/>
      <c r="AL57" s="171"/>
      <c r="AM57" s="171"/>
      <c r="AN57" s="171"/>
      <c r="AO57" s="171"/>
      <c r="AP57" s="171"/>
      <c r="AQ57" s="171"/>
      <c r="AR57" s="171"/>
      <c r="AS57" s="171"/>
      <c r="AT57" s="171"/>
      <c r="AU57" s="184"/>
      <c r="AW57" s="95"/>
      <c r="AX57" s="95"/>
      <c r="AY57" s="95"/>
    </row>
    <row r="58" spans="2:52" ht="14.85" customHeight="1" x14ac:dyDescent="0.25">
      <c r="B58" s="181">
        <v>19</v>
      </c>
      <c r="C58" s="182"/>
      <c r="D58" s="166"/>
      <c r="E58" s="167"/>
      <c r="F58" s="167"/>
      <c r="G58" s="167"/>
      <c r="H58" s="167"/>
      <c r="I58" s="167"/>
      <c r="J58" s="168"/>
      <c r="K58" s="101"/>
      <c r="L58" s="101"/>
      <c r="M58" s="169"/>
      <c r="N58" s="170"/>
      <c r="O58" s="170"/>
      <c r="P58" s="157"/>
      <c r="Q58" s="158"/>
      <c r="R58" s="158"/>
      <c r="S58" s="158"/>
      <c r="T58" s="158"/>
      <c r="U58" s="158"/>
      <c r="V58" s="158"/>
      <c r="W58" s="158"/>
      <c r="X58" s="158"/>
      <c r="Y58" s="158"/>
      <c r="Z58" s="159"/>
      <c r="AA58" s="110"/>
      <c r="AB58" s="110"/>
      <c r="AC58" s="110"/>
      <c r="AD58" s="107"/>
      <c r="AE58" s="115">
        <f t="shared" si="8"/>
        <v>0</v>
      </c>
      <c r="AF58" s="171"/>
      <c r="AG58" s="171"/>
      <c r="AH58" s="171"/>
      <c r="AI58" s="171"/>
      <c r="AJ58" s="171"/>
      <c r="AK58" s="171"/>
      <c r="AL58" s="171"/>
      <c r="AM58" s="171"/>
      <c r="AN58" s="171"/>
      <c r="AO58" s="171"/>
      <c r="AP58" s="171"/>
      <c r="AQ58" s="171"/>
      <c r="AR58" s="171"/>
      <c r="AS58" s="171"/>
      <c r="AT58" s="171"/>
      <c r="AU58" s="184"/>
      <c r="AW58" s="95"/>
      <c r="AX58" s="95"/>
      <c r="AY58" s="95"/>
    </row>
    <row r="59" spans="2:52" ht="14.85" customHeight="1" x14ac:dyDescent="0.25">
      <c r="B59" s="181">
        <v>20</v>
      </c>
      <c r="C59" s="182"/>
      <c r="D59" s="166"/>
      <c r="E59" s="167"/>
      <c r="F59" s="167"/>
      <c r="G59" s="167"/>
      <c r="H59" s="167"/>
      <c r="I59" s="167"/>
      <c r="J59" s="168"/>
      <c r="K59" s="101"/>
      <c r="L59" s="101"/>
      <c r="M59" s="169"/>
      <c r="N59" s="170"/>
      <c r="O59" s="170"/>
      <c r="P59" s="157"/>
      <c r="Q59" s="158"/>
      <c r="R59" s="158"/>
      <c r="S59" s="158"/>
      <c r="T59" s="158"/>
      <c r="U59" s="158"/>
      <c r="V59" s="158"/>
      <c r="W59" s="158"/>
      <c r="X59" s="158"/>
      <c r="Y59" s="158"/>
      <c r="Z59" s="159"/>
      <c r="AA59" s="110"/>
      <c r="AB59" s="110"/>
      <c r="AC59" s="110"/>
      <c r="AD59" s="107"/>
      <c r="AE59" s="115">
        <f t="shared" si="8"/>
        <v>0</v>
      </c>
      <c r="AF59" s="171"/>
      <c r="AG59" s="171"/>
      <c r="AH59" s="171"/>
      <c r="AI59" s="171"/>
      <c r="AJ59" s="171"/>
      <c r="AK59" s="171"/>
      <c r="AL59" s="171"/>
      <c r="AM59" s="171"/>
      <c r="AN59" s="171"/>
      <c r="AO59" s="171"/>
      <c r="AP59" s="171"/>
      <c r="AQ59" s="171"/>
      <c r="AR59" s="171"/>
      <c r="AS59" s="171"/>
      <c r="AT59" s="171"/>
      <c r="AU59" s="184"/>
      <c r="AW59" s="95"/>
      <c r="AX59" s="95"/>
      <c r="AY59" s="95"/>
    </row>
    <row r="60" spans="2:52" ht="14.85" customHeight="1" x14ac:dyDescent="0.25">
      <c r="B60" s="181">
        <v>21</v>
      </c>
      <c r="C60" s="182"/>
      <c r="D60" s="166"/>
      <c r="E60" s="167"/>
      <c r="F60" s="167"/>
      <c r="G60" s="167"/>
      <c r="H60" s="167"/>
      <c r="I60" s="167"/>
      <c r="J60" s="168"/>
      <c r="K60" s="101"/>
      <c r="L60" s="101"/>
      <c r="M60" s="169"/>
      <c r="N60" s="170"/>
      <c r="O60" s="170"/>
      <c r="P60" s="157"/>
      <c r="Q60" s="158"/>
      <c r="R60" s="158"/>
      <c r="S60" s="158"/>
      <c r="T60" s="158"/>
      <c r="U60" s="158"/>
      <c r="V60" s="158"/>
      <c r="W60" s="158"/>
      <c r="X60" s="158"/>
      <c r="Y60" s="158"/>
      <c r="Z60" s="159"/>
      <c r="AA60" s="110"/>
      <c r="AB60" s="110"/>
      <c r="AC60" s="110"/>
      <c r="AD60" s="107"/>
      <c r="AE60" s="115">
        <f t="shared" si="8"/>
        <v>0</v>
      </c>
      <c r="AF60" s="171"/>
      <c r="AG60" s="171"/>
      <c r="AH60" s="171"/>
      <c r="AI60" s="171"/>
      <c r="AJ60" s="171"/>
      <c r="AK60" s="171"/>
      <c r="AL60" s="171"/>
      <c r="AM60" s="171"/>
      <c r="AN60" s="171"/>
      <c r="AO60" s="171"/>
      <c r="AP60" s="171"/>
      <c r="AQ60" s="171"/>
      <c r="AR60" s="171"/>
      <c r="AS60" s="171"/>
      <c r="AT60" s="171"/>
      <c r="AU60" s="184"/>
      <c r="AW60" s="95"/>
      <c r="AX60" s="95"/>
      <c r="AY60" s="95"/>
    </row>
    <row r="61" spans="2:52" ht="14.85" customHeight="1" x14ac:dyDescent="0.25">
      <c r="B61" s="181">
        <v>22</v>
      </c>
      <c r="C61" s="182"/>
      <c r="D61" s="166"/>
      <c r="E61" s="167"/>
      <c r="F61" s="167"/>
      <c r="G61" s="167"/>
      <c r="H61" s="167"/>
      <c r="I61" s="167"/>
      <c r="J61" s="168"/>
      <c r="K61" s="101"/>
      <c r="L61" s="101"/>
      <c r="M61" s="169"/>
      <c r="N61" s="170"/>
      <c r="O61" s="170"/>
      <c r="P61" s="157"/>
      <c r="Q61" s="158"/>
      <c r="R61" s="158"/>
      <c r="S61" s="158"/>
      <c r="T61" s="158"/>
      <c r="U61" s="158"/>
      <c r="V61" s="158"/>
      <c r="W61" s="158"/>
      <c r="X61" s="158"/>
      <c r="Y61" s="158"/>
      <c r="Z61" s="159"/>
      <c r="AA61" s="110"/>
      <c r="AB61" s="110"/>
      <c r="AC61" s="110"/>
      <c r="AD61" s="107"/>
      <c r="AE61" s="115">
        <f t="shared" si="8"/>
        <v>0</v>
      </c>
      <c r="AF61" s="171"/>
      <c r="AG61" s="171"/>
      <c r="AH61" s="171"/>
      <c r="AI61" s="171"/>
      <c r="AJ61" s="171"/>
      <c r="AK61" s="171"/>
      <c r="AL61" s="171"/>
      <c r="AM61" s="171"/>
      <c r="AN61" s="171"/>
      <c r="AO61" s="171"/>
      <c r="AP61" s="171"/>
      <c r="AQ61" s="171"/>
      <c r="AR61" s="171"/>
      <c r="AS61" s="171"/>
      <c r="AT61" s="171"/>
      <c r="AU61" s="184"/>
      <c r="AW61" s="95"/>
      <c r="AX61" s="95"/>
      <c r="AY61" s="95"/>
    </row>
    <row r="62" spans="2:52" ht="14.85" customHeight="1" x14ac:dyDescent="0.25">
      <c r="B62" s="181">
        <v>23</v>
      </c>
      <c r="C62" s="182"/>
      <c r="D62" s="166"/>
      <c r="E62" s="167"/>
      <c r="F62" s="167"/>
      <c r="G62" s="167"/>
      <c r="H62" s="167"/>
      <c r="I62" s="167"/>
      <c r="J62" s="168"/>
      <c r="K62" s="101"/>
      <c r="L62" s="101"/>
      <c r="M62" s="169"/>
      <c r="N62" s="170"/>
      <c r="O62" s="170"/>
      <c r="P62" s="157"/>
      <c r="Q62" s="158"/>
      <c r="R62" s="158"/>
      <c r="S62" s="158"/>
      <c r="T62" s="158"/>
      <c r="U62" s="158"/>
      <c r="V62" s="158"/>
      <c r="W62" s="158"/>
      <c r="X62" s="158"/>
      <c r="Y62" s="158"/>
      <c r="Z62" s="159"/>
      <c r="AA62" s="110"/>
      <c r="AB62" s="110"/>
      <c r="AC62" s="110"/>
      <c r="AD62" s="107"/>
      <c r="AE62" s="115">
        <f t="shared" si="8"/>
        <v>0</v>
      </c>
      <c r="AF62" s="171"/>
      <c r="AG62" s="171"/>
      <c r="AH62" s="171"/>
      <c r="AI62" s="171"/>
      <c r="AJ62" s="171"/>
      <c r="AK62" s="171"/>
      <c r="AL62" s="171"/>
      <c r="AM62" s="171"/>
      <c r="AN62" s="171"/>
      <c r="AO62" s="171"/>
      <c r="AP62" s="171"/>
      <c r="AQ62" s="171"/>
      <c r="AR62" s="171"/>
      <c r="AS62" s="171"/>
      <c r="AT62" s="171"/>
      <c r="AU62" s="184"/>
      <c r="AW62" s="95"/>
      <c r="AX62" s="95"/>
      <c r="AY62" s="95"/>
    </row>
    <row r="63" spans="2:52" ht="14.85" customHeight="1" x14ac:dyDescent="0.25">
      <c r="B63" s="181">
        <v>24</v>
      </c>
      <c r="C63" s="182"/>
      <c r="D63" s="166"/>
      <c r="E63" s="167"/>
      <c r="F63" s="167"/>
      <c r="G63" s="167"/>
      <c r="H63" s="167"/>
      <c r="I63" s="167"/>
      <c r="J63" s="168"/>
      <c r="K63" s="101"/>
      <c r="L63" s="101"/>
      <c r="M63" s="169"/>
      <c r="N63" s="170"/>
      <c r="O63" s="170"/>
      <c r="P63" s="157"/>
      <c r="Q63" s="158"/>
      <c r="R63" s="158"/>
      <c r="S63" s="158"/>
      <c r="T63" s="158"/>
      <c r="U63" s="158"/>
      <c r="V63" s="158"/>
      <c r="W63" s="158"/>
      <c r="X63" s="158"/>
      <c r="Y63" s="158"/>
      <c r="Z63" s="159"/>
      <c r="AA63" s="110"/>
      <c r="AB63" s="110"/>
      <c r="AC63" s="110"/>
      <c r="AD63" s="107"/>
      <c r="AE63" s="115">
        <f t="shared" si="8"/>
        <v>0</v>
      </c>
      <c r="AF63" s="171"/>
      <c r="AG63" s="171"/>
      <c r="AH63" s="171"/>
      <c r="AI63" s="171"/>
      <c r="AJ63" s="171"/>
      <c r="AK63" s="171"/>
      <c r="AL63" s="171"/>
      <c r="AM63" s="171"/>
      <c r="AN63" s="171"/>
      <c r="AO63" s="171"/>
      <c r="AP63" s="171"/>
      <c r="AQ63" s="171"/>
      <c r="AR63" s="171"/>
      <c r="AS63" s="171"/>
      <c r="AT63" s="171"/>
      <c r="AU63" s="184"/>
      <c r="AW63" s="95"/>
      <c r="AX63" s="95"/>
      <c r="AY63" s="95"/>
    </row>
    <row r="64" spans="2:52" ht="14.85" customHeight="1" x14ac:dyDescent="0.25">
      <c r="B64" s="181">
        <v>25</v>
      </c>
      <c r="C64" s="182"/>
      <c r="D64" s="166"/>
      <c r="E64" s="167"/>
      <c r="F64" s="167"/>
      <c r="G64" s="167"/>
      <c r="H64" s="167"/>
      <c r="I64" s="167"/>
      <c r="J64" s="168"/>
      <c r="K64" s="101"/>
      <c r="L64" s="101"/>
      <c r="M64" s="169"/>
      <c r="N64" s="170"/>
      <c r="O64" s="170"/>
      <c r="P64" s="157"/>
      <c r="Q64" s="158"/>
      <c r="R64" s="158"/>
      <c r="S64" s="158"/>
      <c r="T64" s="158"/>
      <c r="U64" s="158"/>
      <c r="V64" s="158"/>
      <c r="W64" s="158"/>
      <c r="X64" s="158"/>
      <c r="Y64" s="158"/>
      <c r="Z64" s="159"/>
      <c r="AA64" s="110"/>
      <c r="AB64" s="110"/>
      <c r="AC64" s="110"/>
      <c r="AD64" s="107"/>
      <c r="AE64" s="115">
        <f t="shared" si="8"/>
        <v>0</v>
      </c>
      <c r="AF64" s="171"/>
      <c r="AG64" s="171"/>
      <c r="AH64" s="171"/>
      <c r="AI64" s="171"/>
      <c r="AJ64" s="171"/>
      <c r="AK64" s="171"/>
      <c r="AL64" s="171"/>
      <c r="AM64" s="171"/>
      <c r="AN64" s="171"/>
      <c r="AO64" s="171"/>
      <c r="AP64" s="171"/>
      <c r="AQ64" s="171"/>
      <c r="AR64" s="171"/>
      <c r="AS64" s="171"/>
      <c r="AT64" s="171"/>
      <c r="AU64" s="184"/>
      <c r="AW64" s="95"/>
      <c r="AX64" s="95"/>
      <c r="AY64" s="95"/>
    </row>
    <row r="65" spans="2:51" ht="14.85" customHeight="1" x14ac:dyDescent="0.25">
      <c r="B65" s="181">
        <v>26</v>
      </c>
      <c r="C65" s="182"/>
      <c r="D65" s="166"/>
      <c r="E65" s="167"/>
      <c r="F65" s="167"/>
      <c r="G65" s="167"/>
      <c r="H65" s="167"/>
      <c r="I65" s="167"/>
      <c r="J65" s="168"/>
      <c r="K65" s="101"/>
      <c r="L65" s="101"/>
      <c r="M65" s="169"/>
      <c r="N65" s="170"/>
      <c r="O65" s="170"/>
      <c r="P65" s="157"/>
      <c r="Q65" s="158"/>
      <c r="R65" s="158"/>
      <c r="S65" s="158"/>
      <c r="T65" s="158"/>
      <c r="U65" s="158"/>
      <c r="V65" s="158"/>
      <c r="W65" s="158"/>
      <c r="X65" s="158"/>
      <c r="Y65" s="158"/>
      <c r="Z65" s="159"/>
      <c r="AA65" s="110"/>
      <c r="AB65" s="110"/>
      <c r="AC65" s="110"/>
      <c r="AD65" s="107"/>
      <c r="AE65" s="115">
        <f t="shared" si="8"/>
        <v>0</v>
      </c>
      <c r="AF65" s="171"/>
      <c r="AG65" s="171"/>
      <c r="AH65" s="171"/>
      <c r="AI65" s="171"/>
      <c r="AJ65" s="171"/>
      <c r="AK65" s="171"/>
      <c r="AL65" s="171"/>
      <c r="AM65" s="171"/>
      <c r="AN65" s="171"/>
      <c r="AO65" s="171"/>
      <c r="AP65" s="171"/>
      <c r="AQ65" s="171"/>
      <c r="AR65" s="171"/>
      <c r="AS65" s="171"/>
      <c r="AT65" s="171"/>
      <c r="AU65" s="184"/>
      <c r="AW65" s="95"/>
      <c r="AX65" s="95"/>
      <c r="AY65" s="95"/>
    </row>
    <row r="66" spans="2:51" ht="14.85" customHeight="1" x14ac:dyDescent="0.25">
      <c r="B66" s="181">
        <v>27</v>
      </c>
      <c r="C66" s="182"/>
      <c r="D66" s="166"/>
      <c r="E66" s="167"/>
      <c r="F66" s="167"/>
      <c r="G66" s="167"/>
      <c r="H66" s="167"/>
      <c r="I66" s="167"/>
      <c r="J66" s="168"/>
      <c r="K66" s="101"/>
      <c r="L66" s="101"/>
      <c r="M66" s="169"/>
      <c r="N66" s="170"/>
      <c r="O66" s="170"/>
      <c r="P66" s="157"/>
      <c r="Q66" s="158"/>
      <c r="R66" s="158"/>
      <c r="S66" s="158"/>
      <c r="T66" s="158"/>
      <c r="U66" s="158"/>
      <c r="V66" s="158"/>
      <c r="W66" s="158"/>
      <c r="X66" s="158"/>
      <c r="Y66" s="158"/>
      <c r="Z66" s="159"/>
      <c r="AA66" s="110"/>
      <c r="AB66" s="110"/>
      <c r="AC66" s="110"/>
      <c r="AD66" s="107"/>
      <c r="AE66" s="115">
        <f t="shared" si="8"/>
        <v>0</v>
      </c>
      <c r="AF66" s="171"/>
      <c r="AG66" s="171"/>
      <c r="AH66" s="171"/>
      <c r="AI66" s="171"/>
      <c r="AJ66" s="171"/>
      <c r="AK66" s="171"/>
      <c r="AL66" s="171"/>
      <c r="AM66" s="171"/>
      <c r="AN66" s="171"/>
      <c r="AO66" s="171"/>
      <c r="AP66" s="171"/>
      <c r="AQ66" s="171"/>
      <c r="AR66" s="171"/>
      <c r="AS66" s="171"/>
      <c r="AT66" s="171"/>
      <c r="AU66" s="184"/>
      <c r="AW66" s="95"/>
      <c r="AX66" s="95"/>
      <c r="AY66" s="95"/>
    </row>
    <row r="67" spans="2:51" ht="14.85" customHeight="1" x14ac:dyDescent="0.25">
      <c r="B67" s="181">
        <v>28</v>
      </c>
      <c r="C67" s="182"/>
      <c r="D67" s="166"/>
      <c r="E67" s="167"/>
      <c r="F67" s="167"/>
      <c r="G67" s="167"/>
      <c r="H67" s="167"/>
      <c r="I67" s="167"/>
      <c r="J67" s="168"/>
      <c r="K67" s="101"/>
      <c r="L67" s="101"/>
      <c r="M67" s="169"/>
      <c r="N67" s="170"/>
      <c r="O67" s="170"/>
      <c r="P67" s="157"/>
      <c r="Q67" s="158"/>
      <c r="R67" s="158"/>
      <c r="S67" s="158"/>
      <c r="T67" s="158"/>
      <c r="U67" s="158"/>
      <c r="V67" s="158"/>
      <c r="W67" s="158"/>
      <c r="X67" s="158"/>
      <c r="Y67" s="158"/>
      <c r="Z67" s="159"/>
      <c r="AA67" s="110"/>
      <c r="AB67" s="110"/>
      <c r="AC67" s="110"/>
      <c r="AD67" s="107"/>
      <c r="AE67" s="115">
        <f t="shared" si="8"/>
        <v>0</v>
      </c>
      <c r="AF67" s="171"/>
      <c r="AG67" s="171"/>
      <c r="AH67" s="171"/>
      <c r="AI67" s="171"/>
      <c r="AJ67" s="171"/>
      <c r="AK67" s="171"/>
      <c r="AL67" s="171"/>
      <c r="AM67" s="171"/>
      <c r="AN67" s="171"/>
      <c r="AO67" s="171"/>
      <c r="AP67" s="171"/>
      <c r="AQ67" s="171"/>
      <c r="AR67" s="171"/>
      <c r="AS67" s="171"/>
      <c r="AT67" s="171"/>
      <c r="AU67" s="184"/>
      <c r="AW67" s="95"/>
      <c r="AX67" s="95"/>
      <c r="AY67" s="95"/>
    </row>
    <row r="68" spans="2:51" ht="14.85" customHeight="1" x14ac:dyDescent="0.25">
      <c r="B68" s="181">
        <v>29</v>
      </c>
      <c r="C68" s="182"/>
      <c r="D68" s="166"/>
      <c r="E68" s="167"/>
      <c r="F68" s="167"/>
      <c r="G68" s="167"/>
      <c r="H68" s="167"/>
      <c r="I68" s="167"/>
      <c r="J68" s="168"/>
      <c r="K68" s="101"/>
      <c r="L68" s="101"/>
      <c r="M68" s="169"/>
      <c r="N68" s="170"/>
      <c r="O68" s="170"/>
      <c r="P68" s="157"/>
      <c r="Q68" s="158"/>
      <c r="R68" s="158"/>
      <c r="S68" s="158"/>
      <c r="T68" s="158"/>
      <c r="U68" s="158"/>
      <c r="V68" s="158"/>
      <c r="W68" s="158"/>
      <c r="X68" s="158"/>
      <c r="Y68" s="158"/>
      <c r="Z68" s="159"/>
      <c r="AA68" s="110"/>
      <c r="AB68" s="110"/>
      <c r="AC68" s="110"/>
      <c r="AD68" s="107"/>
      <c r="AE68" s="115">
        <f t="shared" si="8"/>
        <v>0</v>
      </c>
      <c r="AF68" s="171"/>
      <c r="AG68" s="171"/>
      <c r="AH68" s="171"/>
      <c r="AI68" s="171"/>
      <c r="AJ68" s="171"/>
      <c r="AK68" s="171"/>
      <c r="AL68" s="171"/>
      <c r="AM68" s="171"/>
      <c r="AN68" s="171"/>
      <c r="AO68" s="171"/>
      <c r="AP68" s="171"/>
      <c r="AQ68" s="171"/>
      <c r="AR68" s="171"/>
      <c r="AS68" s="171"/>
      <c r="AT68" s="171"/>
      <c r="AU68" s="184"/>
      <c r="AW68" s="95"/>
      <c r="AX68" s="95"/>
      <c r="AY68" s="95"/>
    </row>
    <row r="69" spans="2:51" ht="14.85" customHeight="1" x14ac:dyDescent="0.25">
      <c r="B69" s="181">
        <v>30</v>
      </c>
      <c r="C69" s="182"/>
      <c r="D69" s="166"/>
      <c r="E69" s="167"/>
      <c r="F69" s="167"/>
      <c r="G69" s="167"/>
      <c r="H69" s="167"/>
      <c r="I69" s="167"/>
      <c r="J69" s="168"/>
      <c r="K69" s="101"/>
      <c r="L69" s="101"/>
      <c r="M69" s="169"/>
      <c r="N69" s="170"/>
      <c r="O69" s="170"/>
      <c r="P69" s="157"/>
      <c r="Q69" s="158"/>
      <c r="R69" s="158"/>
      <c r="S69" s="158"/>
      <c r="T69" s="158"/>
      <c r="U69" s="158"/>
      <c r="V69" s="158"/>
      <c r="W69" s="158"/>
      <c r="X69" s="158"/>
      <c r="Y69" s="158"/>
      <c r="Z69" s="159"/>
      <c r="AA69" s="110"/>
      <c r="AB69" s="110"/>
      <c r="AC69" s="110"/>
      <c r="AD69" s="107"/>
      <c r="AE69" s="115">
        <f t="shared" si="8"/>
        <v>0</v>
      </c>
      <c r="AF69" s="171"/>
      <c r="AG69" s="171"/>
      <c r="AH69" s="171"/>
      <c r="AI69" s="171"/>
      <c r="AJ69" s="171"/>
      <c r="AK69" s="171"/>
      <c r="AL69" s="171"/>
      <c r="AM69" s="171"/>
      <c r="AN69" s="171"/>
      <c r="AO69" s="171"/>
      <c r="AP69" s="171"/>
      <c r="AQ69" s="171"/>
      <c r="AR69" s="171"/>
      <c r="AS69" s="171"/>
      <c r="AT69" s="171"/>
      <c r="AU69" s="184"/>
      <c r="AW69" s="95"/>
      <c r="AX69" s="95"/>
      <c r="AY69" s="95"/>
    </row>
    <row r="70" spans="2:51" ht="14.85" customHeight="1" x14ac:dyDescent="0.25">
      <c r="B70" s="181">
        <v>31</v>
      </c>
      <c r="C70" s="182"/>
      <c r="D70" s="166"/>
      <c r="E70" s="167"/>
      <c r="F70" s="167"/>
      <c r="G70" s="167"/>
      <c r="H70" s="167"/>
      <c r="I70" s="167"/>
      <c r="J70" s="168"/>
      <c r="K70" s="101"/>
      <c r="L70" s="101"/>
      <c r="M70" s="169"/>
      <c r="N70" s="170"/>
      <c r="O70" s="170"/>
      <c r="P70" s="157"/>
      <c r="Q70" s="158"/>
      <c r="R70" s="158"/>
      <c r="S70" s="158"/>
      <c r="T70" s="158"/>
      <c r="U70" s="158"/>
      <c r="V70" s="158"/>
      <c r="W70" s="158"/>
      <c r="X70" s="158"/>
      <c r="Y70" s="158"/>
      <c r="Z70" s="159"/>
      <c r="AA70" s="110"/>
      <c r="AB70" s="110"/>
      <c r="AC70" s="110"/>
      <c r="AD70" s="107"/>
      <c r="AE70" s="115">
        <f t="shared" si="8"/>
        <v>0</v>
      </c>
      <c r="AF70" s="171"/>
      <c r="AG70" s="171"/>
      <c r="AH70" s="171"/>
      <c r="AI70" s="171"/>
      <c r="AJ70" s="171"/>
      <c r="AK70" s="171"/>
      <c r="AL70" s="171"/>
      <c r="AM70" s="171"/>
      <c r="AN70" s="171"/>
      <c r="AO70" s="171"/>
      <c r="AP70" s="171"/>
      <c r="AQ70" s="171"/>
      <c r="AR70" s="171"/>
      <c r="AS70" s="171"/>
      <c r="AT70" s="171"/>
      <c r="AU70" s="184"/>
      <c r="AW70" s="95"/>
      <c r="AX70" s="95"/>
      <c r="AY70" s="95"/>
    </row>
    <row r="71" spans="2:51" ht="14.85" customHeight="1" x14ac:dyDescent="0.25">
      <c r="B71" s="181">
        <v>32</v>
      </c>
      <c r="C71" s="182"/>
      <c r="D71" s="166"/>
      <c r="E71" s="167"/>
      <c r="F71" s="167"/>
      <c r="G71" s="167"/>
      <c r="H71" s="167"/>
      <c r="I71" s="167"/>
      <c r="J71" s="168"/>
      <c r="K71" s="101"/>
      <c r="L71" s="101"/>
      <c r="M71" s="169"/>
      <c r="N71" s="170"/>
      <c r="O71" s="170"/>
      <c r="P71" s="157"/>
      <c r="Q71" s="158"/>
      <c r="R71" s="158"/>
      <c r="S71" s="158"/>
      <c r="T71" s="158"/>
      <c r="U71" s="158"/>
      <c r="V71" s="158"/>
      <c r="W71" s="158"/>
      <c r="X71" s="158"/>
      <c r="Y71" s="158"/>
      <c r="Z71" s="159"/>
      <c r="AA71" s="110"/>
      <c r="AB71" s="110"/>
      <c r="AC71" s="110"/>
      <c r="AD71" s="107"/>
      <c r="AE71" s="115">
        <f t="shared" si="8"/>
        <v>0</v>
      </c>
      <c r="AF71" s="171"/>
      <c r="AG71" s="171"/>
      <c r="AH71" s="171"/>
      <c r="AI71" s="171"/>
      <c r="AJ71" s="171"/>
      <c r="AK71" s="171"/>
      <c r="AL71" s="171"/>
      <c r="AM71" s="171"/>
      <c r="AN71" s="171"/>
      <c r="AO71" s="171"/>
      <c r="AP71" s="171"/>
      <c r="AQ71" s="171"/>
      <c r="AR71" s="171"/>
      <c r="AS71" s="171"/>
      <c r="AT71" s="171"/>
      <c r="AU71" s="184"/>
      <c r="AW71" s="95"/>
      <c r="AX71" s="95"/>
      <c r="AY71" s="95"/>
    </row>
    <row r="72" spans="2:51" ht="14.85" customHeight="1" x14ac:dyDescent="0.25">
      <c r="B72" s="181">
        <v>33</v>
      </c>
      <c r="C72" s="182"/>
      <c r="D72" s="166"/>
      <c r="E72" s="167"/>
      <c r="F72" s="167"/>
      <c r="G72" s="167"/>
      <c r="H72" s="167"/>
      <c r="I72" s="167"/>
      <c r="J72" s="168"/>
      <c r="K72" s="101"/>
      <c r="L72" s="101"/>
      <c r="M72" s="169"/>
      <c r="N72" s="170"/>
      <c r="O72" s="170"/>
      <c r="P72" s="157"/>
      <c r="Q72" s="158"/>
      <c r="R72" s="158"/>
      <c r="S72" s="158"/>
      <c r="T72" s="158"/>
      <c r="U72" s="158"/>
      <c r="V72" s="158"/>
      <c r="W72" s="158"/>
      <c r="X72" s="158"/>
      <c r="Y72" s="158"/>
      <c r="Z72" s="159"/>
      <c r="AA72" s="110"/>
      <c r="AB72" s="110"/>
      <c r="AC72" s="110"/>
      <c r="AD72" s="107"/>
      <c r="AE72" s="115">
        <f t="shared" si="8"/>
        <v>0</v>
      </c>
      <c r="AF72" s="171"/>
      <c r="AG72" s="171"/>
      <c r="AH72" s="171"/>
      <c r="AI72" s="171"/>
      <c r="AJ72" s="171"/>
      <c r="AK72" s="171"/>
      <c r="AL72" s="171"/>
      <c r="AM72" s="171"/>
      <c r="AN72" s="171"/>
      <c r="AO72" s="171"/>
      <c r="AP72" s="171"/>
      <c r="AQ72" s="171"/>
      <c r="AR72" s="171"/>
      <c r="AS72" s="171"/>
      <c r="AT72" s="171"/>
      <c r="AU72" s="184"/>
      <c r="AW72" s="95"/>
      <c r="AX72" s="95"/>
      <c r="AY72" s="95"/>
    </row>
    <row r="73" spans="2:51" ht="14.85" customHeight="1" x14ac:dyDescent="0.25">
      <c r="B73" s="181">
        <v>34</v>
      </c>
      <c r="C73" s="182"/>
      <c r="D73" s="166"/>
      <c r="E73" s="167"/>
      <c r="F73" s="167"/>
      <c r="G73" s="167"/>
      <c r="H73" s="167"/>
      <c r="I73" s="167"/>
      <c r="J73" s="168"/>
      <c r="K73" s="101"/>
      <c r="L73" s="101"/>
      <c r="M73" s="169"/>
      <c r="N73" s="170"/>
      <c r="O73" s="170"/>
      <c r="P73" s="157"/>
      <c r="Q73" s="158"/>
      <c r="R73" s="158"/>
      <c r="S73" s="158"/>
      <c r="T73" s="158"/>
      <c r="U73" s="158"/>
      <c r="V73" s="158"/>
      <c r="W73" s="158"/>
      <c r="X73" s="158"/>
      <c r="Y73" s="158"/>
      <c r="Z73" s="159"/>
      <c r="AA73" s="110"/>
      <c r="AB73" s="110"/>
      <c r="AC73" s="110"/>
      <c r="AD73" s="107"/>
      <c r="AE73" s="115">
        <f t="shared" si="8"/>
        <v>0</v>
      </c>
      <c r="AF73" s="171"/>
      <c r="AG73" s="171"/>
      <c r="AH73" s="171"/>
      <c r="AI73" s="171"/>
      <c r="AJ73" s="171"/>
      <c r="AK73" s="171"/>
      <c r="AL73" s="171"/>
      <c r="AM73" s="171"/>
      <c r="AN73" s="171"/>
      <c r="AO73" s="171"/>
      <c r="AP73" s="171"/>
      <c r="AQ73" s="171"/>
      <c r="AR73" s="171"/>
      <c r="AS73" s="171"/>
      <c r="AT73" s="171"/>
      <c r="AU73" s="184"/>
      <c r="AW73" s="95"/>
      <c r="AX73" s="95"/>
      <c r="AY73" s="95"/>
    </row>
    <row r="74" spans="2:51" ht="14.85" customHeight="1" x14ac:dyDescent="0.25">
      <c r="B74" s="181">
        <v>35</v>
      </c>
      <c r="C74" s="182"/>
      <c r="D74" s="166"/>
      <c r="E74" s="167"/>
      <c r="F74" s="167"/>
      <c r="G74" s="167"/>
      <c r="H74" s="167"/>
      <c r="I74" s="167"/>
      <c r="J74" s="168"/>
      <c r="K74" s="101"/>
      <c r="L74" s="101"/>
      <c r="M74" s="169"/>
      <c r="N74" s="170"/>
      <c r="O74" s="170"/>
      <c r="P74" s="157"/>
      <c r="Q74" s="158"/>
      <c r="R74" s="158"/>
      <c r="S74" s="158"/>
      <c r="T74" s="158"/>
      <c r="U74" s="158"/>
      <c r="V74" s="158"/>
      <c r="W74" s="158"/>
      <c r="X74" s="158"/>
      <c r="Y74" s="158"/>
      <c r="Z74" s="159"/>
      <c r="AA74" s="110"/>
      <c r="AB74" s="110"/>
      <c r="AC74" s="110"/>
      <c r="AD74" s="107"/>
      <c r="AE74" s="115">
        <f t="shared" si="8"/>
        <v>0</v>
      </c>
      <c r="AF74" s="171"/>
      <c r="AG74" s="171"/>
      <c r="AH74" s="171"/>
      <c r="AI74" s="171"/>
      <c r="AJ74" s="171"/>
      <c r="AK74" s="171"/>
      <c r="AL74" s="171"/>
      <c r="AM74" s="171"/>
      <c r="AN74" s="171"/>
      <c r="AO74" s="171"/>
      <c r="AP74" s="171"/>
      <c r="AQ74" s="171"/>
      <c r="AR74" s="171"/>
      <c r="AS74" s="171"/>
      <c r="AT74" s="171"/>
      <c r="AU74" s="184"/>
      <c r="AW74" s="95"/>
      <c r="AX74" s="95"/>
      <c r="AY74" s="95"/>
    </row>
    <row r="75" spans="2:51" ht="14.85" customHeight="1" x14ac:dyDescent="0.25">
      <c r="B75" s="181">
        <v>36</v>
      </c>
      <c r="C75" s="182"/>
      <c r="D75" s="166"/>
      <c r="E75" s="167"/>
      <c r="F75" s="167"/>
      <c r="G75" s="167"/>
      <c r="H75" s="167"/>
      <c r="I75" s="167"/>
      <c r="J75" s="168"/>
      <c r="K75" s="101"/>
      <c r="L75" s="101"/>
      <c r="M75" s="169"/>
      <c r="N75" s="170"/>
      <c r="O75" s="170"/>
      <c r="P75" s="157"/>
      <c r="Q75" s="158"/>
      <c r="R75" s="158"/>
      <c r="S75" s="158"/>
      <c r="T75" s="158"/>
      <c r="U75" s="158"/>
      <c r="V75" s="158"/>
      <c r="W75" s="158"/>
      <c r="X75" s="158"/>
      <c r="Y75" s="158"/>
      <c r="Z75" s="159"/>
      <c r="AA75" s="110"/>
      <c r="AB75" s="110"/>
      <c r="AC75" s="110"/>
      <c r="AD75" s="107"/>
      <c r="AE75" s="115">
        <f t="shared" si="8"/>
        <v>0</v>
      </c>
      <c r="AF75" s="171"/>
      <c r="AG75" s="171"/>
      <c r="AH75" s="171"/>
      <c r="AI75" s="171"/>
      <c r="AJ75" s="171"/>
      <c r="AK75" s="171"/>
      <c r="AL75" s="171"/>
      <c r="AM75" s="171"/>
      <c r="AN75" s="171"/>
      <c r="AO75" s="171"/>
      <c r="AP75" s="171"/>
      <c r="AQ75" s="171"/>
      <c r="AR75" s="171"/>
      <c r="AS75" s="171"/>
      <c r="AT75" s="171"/>
      <c r="AU75" s="184"/>
      <c r="AW75" s="95"/>
      <c r="AX75" s="95"/>
      <c r="AY75" s="95"/>
    </row>
    <row r="76" spans="2:51" ht="14.85" customHeight="1" x14ac:dyDescent="0.25">
      <c r="B76" s="181">
        <v>37</v>
      </c>
      <c r="C76" s="182"/>
      <c r="D76" s="166"/>
      <c r="E76" s="167"/>
      <c r="F76" s="167"/>
      <c r="G76" s="167"/>
      <c r="H76" s="167"/>
      <c r="I76" s="167"/>
      <c r="J76" s="168"/>
      <c r="K76" s="101"/>
      <c r="L76" s="101"/>
      <c r="M76" s="169"/>
      <c r="N76" s="170"/>
      <c r="O76" s="170"/>
      <c r="P76" s="157"/>
      <c r="Q76" s="158"/>
      <c r="R76" s="158"/>
      <c r="S76" s="158"/>
      <c r="T76" s="158"/>
      <c r="U76" s="158"/>
      <c r="V76" s="158"/>
      <c r="W76" s="158"/>
      <c r="X76" s="158"/>
      <c r="Y76" s="158"/>
      <c r="Z76" s="159"/>
      <c r="AA76" s="110"/>
      <c r="AB76" s="110"/>
      <c r="AC76" s="110"/>
      <c r="AD76" s="107"/>
      <c r="AE76" s="115">
        <f t="shared" si="8"/>
        <v>0</v>
      </c>
      <c r="AF76" s="171"/>
      <c r="AG76" s="171"/>
      <c r="AH76" s="171"/>
      <c r="AI76" s="171"/>
      <c r="AJ76" s="171"/>
      <c r="AK76" s="171"/>
      <c r="AL76" s="171"/>
      <c r="AM76" s="171"/>
      <c r="AN76" s="171"/>
      <c r="AO76" s="171"/>
      <c r="AP76" s="171"/>
      <c r="AQ76" s="171"/>
      <c r="AR76" s="171"/>
      <c r="AS76" s="171"/>
      <c r="AT76" s="171"/>
      <c r="AU76" s="184"/>
      <c r="AW76" s="95"/>
      <c r="AX76" s="95"/>
      <c r="AY76" s="95"/>
    </row>
    <row r="77" spans="2:51" ht="14.85" customHeight="1" x14ac:dyDescent="0.25">
      <c r="B77" s="181">
        <v>38</v>
      </c>
      <c r="C77" s="182"/>
      <c r="D77" s="166"/>
      <c r="E77" s="167"/>
      <c r="F77" s="167"/>
      <c r="G77" s="167"/>
      <c r="H77" s="167"/>
      <c r="I77" s="167"/>
      <c r="J77" s="168"/>
      <c r="K77" s="101"/>
      <c r="L77" s="101"/>
      <c r="M77" s="169"/>
      <c r="N77" s="170"/>
      <c r="O77" s="170"/>
      <c r="P77" s="157"/>
      <c r="Q77" s="158"/>
      <c r="R77" s="158"/>
      <c r="S77" s="158"/>
      <c r="T77" s="158"/>
      <c r="U77" s="158"/>
      <c r="V77" s="158"/>
      <c r="W77" s="158"/>
      <c r="X77" s="158"/>
      <c r="Y77" s="158"/>
      <c r="Z77" s="159"/>
      <c r="AA77" s="110"/>
      <c r="AB77" s="110"/>
      <c r="AC77" s="110"/>
      <c r="AD77" s="107"/>
      <c r="AE77" s="115">
        <f t="shared" si="8"/>
        <v>0</v>
      </c>
      <c r="AF77" s="171"/>
      <c r="AG77" s="171"/>
      <c r="AH77" s="171"/>
      <c r="AI77" s="171"/>
      <c r="AJ77" s="171"/>
      <c r="AK77" s="171"/>
      <c r="AL77" s="171"/>
      <c r="AM77" s="171"/>
      <c r="AN77" s="171"/>
      <c r="AO77" s="171"/>
      <c r="AP77" s="171"/>
      <c r="AQ77" s="171"/>
      <c r="AR77" s="171"/>
      <c r="AS77" s="171"/>
      <c r="AT77" s="171"/>
      <c r="AU77" s="184"/>
      <c r="AW77" s="95"/>
      <c r="AX77" s="95"/>
      <c r="AY77" s="95"/>
    </row>
    <row r="78" spans="2:51" ht="14.85" customHeight="1" x14ac:dyDescent="0.25">
      <c r="B78" s="181">
        <v>39</v>
      </c>
      <c r="C78" s="182"/>
      <c r="D78" s="166"/>
      <c r="E78" s="167"/>
      <c r="F78" s="167"/>
      <c r="G78" s="167"/>
      <c r="H78" s="167"/>
      <c r="I78" s="167"/>
      <c r="J78" s="168"/>
      <c r="K78" s="101"/>
      <c r="L78" s="101"/>
      <c r="M78" s="169"/>
      <c r="N78" s="170"/>
      <c r="O78" s="170"/>
      <c r="P78" s="157"/>
      <c r="Q78" s="158"/>
      <c r="R78" s="158"/>
      <c r="S78" s="158"/>
      <c r="T78" s="158"/>
      <c r="U78" s="158"/>
      <c r="V78" s="158"/>
      <c r="W78" s="158"/>
      <c r="X78" s="158"/>
      <c r="Y78" s="158"/>
      <c r="Z78" s="159"/>
      <c r="AA78" s="110"/>
      <c r="AB78" s="110"/>
      <c r="AC78" s="110"/>
      <c r="AD78" s="107"/>
      <c r="AE78" s="115">
        <f t="shared" si="8"/>
        <v>0</v>
      </c>
      <c r="AF78" s="171"/>
      <c r="AG78" s="171"/>
      <c r="AH78" s="171"/>
      <c r="AI78" s="171"/>
      <c r="AJ78" s="171"/>
      <c r="AK78" s="171"/>
      <c r="AL78" s="171"/>
      <c r="AM78" s="171"/>
      <c r="AN78" s="171"/>
      <c r="AO78" s="171"/>
      <c r="AP78" s="171"/>
      <c r="AQ78" s="171"/>
      <c r="AR78" s="171"/>
      <c r="AS78" s="171"/>
      <c r="AT78" s="171"/>
      <c r="AU78" s="184"/>
      <c r="AW78" s="95"/>
      <c r="AX78" s="95"/>
      <c r="AY78" s="95"/>
    </row>
    <row r="79" spans="2:51" ht="14.85" customHeight="1" x14ac:dyDescent="0.25">
      <c r="B79" s="181">
        <v>40</v>
      </c>
      <c r="C79" s="182"/>
      <c r="D79" s="166"/>
      <c r="E79" s="167"/>
      <c r="F79" s="167"/>
      <c r="G79" s="167"/>
      <c r="H79" s="167"/>
      <c r="I79" s="167"/>
      <c r="J79" s="168"/>
      <c r="K79" s="101"/>
      <c r="L79" s="101"/>
      <c r="M79" s="169"/>
      <c r="N79" s="170"/>
      <c r="O79" s="170"/>
      <c r="P79" s="157"/>
      <c r="Q79" s="158"/>
      <c r="R79" s="158"/>
      <c r="S79" s="158"/>
      <c r="T79" s="158"/>
      <c r="U79" s="158"/>
      <c r="V79" s="158"/>
      <c r="W79" s="158"/>
      <c r="X79" s="158"/>
      <c r="Y79" s="158"/>
      <c r="Z79" s="159"/>
      <c r="AA79" s="110"/>
      <c r="AB79" s="110"/>
      <c r="AC79" s="110"/>
      <c r="AD79" s="107"/>
      <c r="AE79" s="115">
        <f t="shared" si="8"/>
        <v>0</v>
      </c>
      <c r="AF79" s="171"/>
      <c r="AG79" s="171"/>
      <c r="AH79" s="171"/>
      <c r="AI79" s="171"/>
      <c r="AJ79" s="171"/>
      <c r="AK79" s="171"/>
      <c r="AL79" s="171"/>
      <c r="AM79" s="171"/>
      <c r="AN79" s="171"/>
      <c r="AO79" s="171"/>
      <c r="AP79" s="171"/>
      <c r="AQ79" s="171"/>
      <c r="AR79" s="171"/>
      <c r="AS79" s="171"/>
      <c r="AT79" s="171"/>
      <c r="AU79" s="184"/>
      <c r="AW79" s="95"/>
      <c r="AX79" s="95"/>
      <c r="AY79" s="95"/>
    </row>
    <row r="80" spans="2:51" ht="14.85" customHeight="1" x14ac:dyDescent="0.25">
      <c r="B80" s="181">
        <v>41</v>
      </c>
      <c r="C80" s="182"/>
      <c r="D80" s="166"/>
      <c r="E80" s="167"/>
      <c r="F80" s="167"/>
      <c r="G80" s="167"/>
      <c r="H80" s="167"/>
      <c r="I80" s="167"/>
      <c r="J80" s="168"/>
      <c r="K80" s="101"/>
      <c r="L80" s="101"/>
      <c r="M80" s="169"/>
      <c r="N80" s="170"/>
      <c r="O80" s="170"/>
      <c r="P80" s="157"/>
      <c r="Q80" s="158"/>
      <c r="R80" s="158"/>
      <c r="S80" s="158"/>
      <c r="T80" s="158"/>
      <c r="U80" s="158"/>
      <c r="V80" s="158"/>
      <c r="W80" s="158"/>
      <c r="X80" s="158"/>
      <c r="Y80" s="158"/>
      <c r="Z80" s="159"/>
      <c r="AA80" s="110"/>
      <c r="AB80" s="110"/>
      <c r="AC80" s="110"/>
      <c r="AD80" s="107"/>
      <c r="AE80" s="115">
        <f t="shared" si="8"/>
        <v>0</v>
      </c>
      <c r="AF80" s="171"/>
      <c r="AG80" s="171"/>
      <c r="AH80" s="171"/>
      <c r="AI80" s="171"/>
      <c r="AJ80" s="171"/>
      <c r="AK80" s="171"/>
      <c r="AL80" s="171"/>
      <c r="AM80" s="171"/>
      <c r="AN80" s="171"/>
      <c r="AO80" s="171"/>
      <c r="AP80" s="171"/>
      <c r="AQ80" s="171"/>
      <c r="AR80" s="171"/>
      <c r="AS80" s="171"/>
      <c r="AT80" s="171"/>
      <c r="AU80" s="184"/>
      <c r="AW80" s="95"/>
      <c r="AX80" s="95"/>
      <c r="AY80" s="95"/>
    </row>
    <row r="81" spans="2:51" ht="14.85" customHeight="1" x14ac:dyDescent="0.25">
      <c r="B81" s="181">
        <v>42</v>
      </c>
      <c r="C81" s="182"/>
      <c r="D81" s="166"/>
      <c r="E81" s="167"/>
      <c r="F81" s="167"/>
      <c r="G81" s="167"/>
      <c r="H81" s="167"/>
      <c r="I81" s="167"/>
      <c r="J81" s="168"/>
      <c r="K81" s="101"/>
      <c r="L81" s="101"/>
      <c r="M81" s="169"/>
      <c r="N81" s="170"/>
      <c r="O81" s="170"/>
      <c r="P81" s="157"/>
      <c r="Q81" s="158"/>
      <c r="R81" s="158"/>
      <c r="S81" s="158"/>
      <c r="T81" s="158"/>
      <c r="U81" s="158"/>
      <c r="V81" s="158"/>
      <c r="W81" s="158"/>
      <c r="X81" s="158"/>
      <c r="Y81" s="158"/>
      <c r="Z81" s="159"/>
      <c r="AA81" s="110"/>
      <c r="AB81" s="110"/>
      <c r="AC81" s="110"/>
      <c r="AD81" s="107"/>
      <c r="AE81" s="115">
        <f t="shared" si="8"/>
        <v>0</v>
      </c>
      <c r="AF81" s="171"/>
      <c r="AG81" s="171"/>
      <c r="AH81" s="171"/>
      <c r="AI81" s="171"/>
      <c r="AJ81" s="171"/>
      <c r="AK81" s="171"/>
      <c r="AL81" s="171"/>
      <c r="AM81" s="171"/>
      <c r="AN81" s="171"/>
      <c r="AO81" s="171"/>
      <c r="AP81" s="171"/>
      <c r="AQ81" s="171"/>
      <c r="AR81" s="171"/>
      <c r="AS81" s="171"/>
      <c r="AT81" s="171"/>
      <c r="AU81" s="184"/>
      <c r="AW81" s="95"/>
      <c r="AX81" s="95"/>
      <c r="AY81" s="95"/>
    </row>
    <row r="82" spans="2:51" ht="14.85" customHeight="1" x14ac:dyDescent="0.25">
      <c r="B82" s="181">
        <v>43</v>
      </c>
      <c r="C82" s="182"/>
      <c r="D82" s="166"/>
      <c r="E82" s="167"/>
      <c r="F82" s="167"/>
      <c r="G82" s="167"/>
      <c r="H82" s="167"/>
      <c r="I82" s="167"/>
      <c r="J82" s="168"/>
      <c r="K82" s="101"/>
      <c r="L82" s="101"/>
      <c r="M82" s="169"/>
      <c r="N82" s="170"/>
      <c r="O82" s="170"/>
      <c r="P82" s="157"/>
      <c r="Q82" s="158"/>
      <c r="R82" s="158"/>
      <c r="S82" s="158"/>
      <c r="T82" s="158"/>
      <c r="U82" s="158"/>
      <c r="V82" s="158"/>
      <c r="W82" s="158"/>
      <c r="X82" s="158"/>
      <c r="Y82" s="158"/>
      <c r="Z82" s="159"/>
      <c r="AA82" s="110"/>
      <c r="AB82" s="110"/>
      <c r="AC82" s="110"/>
      <c r="AD82" s="107"/>
      <c r="AE82" s="115">
        <f t="shared" si="8"/>
        <v>0</v>
      </c>
      <c r="AF82" s="171"/>
      <c r="AG82" s="171"/>
      <c r="AH82" s="171"/>
      <c r="AI82" s="171"/>
      <c r="AJ82" s="171"/>
      <c r="AK82" s="171"/>
      <c r="AL82" s="171"/>
      <c r="AM82" s="171"/>
      <c r="AN82" s="171"/>
      <c r="AO82" s="171"/>
      <c r="AP82" s="171"/>
      <c r="AQ82" s="171"/>
      <c r="AR82" s="171"/>
      <c r="AS82" s="171"/>
      <c r="AT82" s="171"/>
      <c r="AU82" s="184"/>
      <c r="AW82" s="95"/>
      <c r="AX82" s="95"/>
      <c r="AY82" s="95"/>
    </row>
    <row r="83" spans="2:51" ht="14.85" customHeight="1" x14ac:dyDescent="0.25">
      <c r="B83" s="181">
        <v>44</v>
      </c>
      <c r="C83" s="182"/>
      <c r="D83" s="166"/>
      <c r="E83" s="167"/>
      <c r="F83" s="167"/>
      <c r="G83" s="167"/>
      <c r="H83" s="167"/>
      <c r="I83" s="167"/>
      <c r="J83" s="168"/>
      <c r="K83" s="101"/>
      <c r="L83" s="101"/>
      <c r="M83" s="169"/>
      <c r="N83" s="170"/>
      <c r="O83" s="170"/>
      <c r="P83" s="157"/>
      <c r="Q83" s="158"/>
      <c r="R83" s="158"/>
      <c r="S83" s="158"/>
      <c r="T83" s="158"/>
      <c r="U83" s="158"/>
      <c r="V83" s="158"/>
      <c r="W83" s="158"/>
      <c r="X83" s="158"/>
      <c r="Y83" s="158"/>
      <c r="Z83" s="159"/>
      <c r="AA83" s="110"/>
      <c r="AB83" s="110"/>
      <c r="AC83" s="110"/>
      <c r="AD83" s="107"/>
      <c r="AE83" s="115">
        <f t="shared" si="8"/>
        <v>0</v>
      </c>
      <c r="AF83" s="171"/>
      <c r="AG83" s="171"/>
      <c r="AH83" s="171"/>
      <c r="AI83" s="171"/>
      <c r="AJ83" s="171"/>
      <c r="AK83" s="171"/>
      <c r="AL83" s="171"/>
      <c r="AM83" s="171"/>
      <c r="AN83" s="171"/>
      <c r="AO83" s="171"/>
      <c r="AP83" s="171"/>
      <c r="AQ83" s="171"/>
      <c r="AR83" s="171"/>
      <c r="AS83" s="171"/>
      <c r="AT83" s="171"/>
      <c r="AU83" s="184"/>
      <c r="AW83" s="95"/>
      <c r="AX83" s="95"/>
      <c r="AY83" s="95"/>
    </row>
    <row r="84" spans="2:51" ht="14.85" customHeight="1" x14ac:dyDescent="0.25">
      <c r="B84" s="181">
        <v>45</v>
      </c>
      <c r="C84" s="182"/>
      <c r="D84" s="166"/>
      <c r="E84" s="167"/>
      <c r="F84" s="167"/>
      <c r="G84" s="167"/>
      <c r="H84" s="167"/>
      <c r="I84" s="167"/>
      <c r="J84" s="168"/>
      <c r="K84" s="101"/>
      <c r="L84" s="101"/>
      <c r="M84" s="169"/>
      <c r="N84" s="170"/>
      <c r="O84" s="170"/>
      <c r="P84" s="157"/>
      <c r="Q84" s="158"/>
      <c r="R84" s="158"/>
      <c r="S84" s="158"/>
      <c r="T84" s="158"/>
      <c r="U84" s="158"/>
      <c r="V84" s="158"/>
      <c r="W84" s="158"/>
      <c r="X84" s="158"/>
      <c r="Y84" s="158"/>
      <c r="Z84" s="159"/>
      <c r="AA84" s="110"/>
      <c r="AB84" s="110"/>
      <c r="AC84" s="110"/>
      <c r="AD84" s="107"/>
      <c r="AE84" s="116">
        <f t="shared" si="8"/>
        <v>0</v>
      </c>
      <c r="AF84" s="183"/>
      <c r="AG84" s="183"/>
      <c r="AH84" s="183"/>
      <c r="AI84" s="183"/>
      <c r="AJ84" s="183"/>
      <c r="AK84" s="183"/>
      <c r="AL84" s="183"/>
      <c r="AM84" s="183"/>
      <c r="AN84" s="183"/>
      <c r="AO84" s="183"/>
      <c r="AP84" s="183"/>
      <c r="AQ84" s="183"/>
      <c r="AR84" s="183"/>
      <c r="AS84" s="183"/>
      <c r="AT84" s="183"/>
      <c r="AU84" s="185"/>
      <c r="AW84" s="95"/>
      <c r="AX84" s="95"/>
      <c r="AY84" s="95"/>
    </row>
  </sheetData>
  <sheetProtection algorithmName="SHA-512" hashValue="zFa46Z8JM5V8tWplAMto/mY4JrVGl5V8weE8c67h1Y0ncNDKR371QtqH02KL3Vfckx5obRCgj7gKLRs9PMwrjA==" saltValue="VwmkG14hdOCEgIMeztHdLQ==" spinCount="100000" sheet="1" objects="1" scenarios="1" selectLockedCells="1"/>
  <mergeCells count="772">
    <mergeCell ref="AW37:AX37"/>
    <mergeCell ref="AW44:AX44"/>
    <mergeCell ref="M22:O22"/>
    <mergeCell ref="M23:O23"/>
    <mergeCell ref="M24:O24"/>
    <mergeCell ref="M25:O25"/>
    <mergeCell ref="M26:O26"/>
    <mergeCell ref="AB26:AD26"/>
    <mergeCell ref="AB27:AD27"/>
    <mergeCell ref="AB28:AD28"/>
    <mergeCell ref="AB29:AD29"/>
    <mergeCell ref="AB30:AD30"/>
    <mergeCell ref="AB32:AD32"/>
    <mergeCell ref="M27:O27"/>
    <mergeCell ref="M28:O28"/>
    <mergeCell ref="M42:O42"/>
    <mergeCell ref="M43:O43"/>
    <mergeCell ref="M38:O38"/>
    <mergeCell ref="M39:O39"/>
    <mergeCell ref="M40:O40"/>
    <mergeCell ref="M41:O41"/>
    <mergeCell ref="M29:O29"/>
    <mergeCell ref="M30:O30"/>
    <mergeCell ref="M31:O31"/>
    <mergeCell ref="M51:O51"/>
    <mergeCell ref="M47:O47"/>
    <mergeCell ref="M48:O48"/>
    <mergeCell ref="M49:O49"/>
    <mergeCell ref="M44:O44"/>
    <mergeCell ref="M45:O45"/>
    <mergeCell ref="M46:O46"/>
    <mergeCell ref="AL38:AM38"/>
    <mergeCell ref="B33:AU33"/>
    <mergeCell ref="B51:C51"/>
    <mergeCell ref="AP48:AQ48"/>
    <mergeCell ref="AR48:AS48"/>
    <mergeCell ref="AP50:AQ50"/>
    <mergeCell ref="AR50:AS50"/>
    <mergeCell ref="AP47:AQ47"/>
    <mergeCell ref="AR47:AS47"/>
    <mergeCell ref="AP49:AQ49"/>
    <mergeCell ref="AR49:AS49"/>
    <mergeCell ref="B44:C44"/>
    <mergeCell ref="B43:C43"/>
    <mergeCell ref="AL44:AM44"/>
    <mergeCell ref="AN44:AO44"/>
    <mergeCell ref="AP44:AQ44"/>
    <mergeCell ref="B48:C48"/>
    <mergeCell ref="B78:C78"/>
    <mergeCell ref="B77:C77"/>
    <mergeCell ref="B80:C80"/>
    <mergeCell ref="B79:C79"/>
    <mergeCell ref="B84:C84"/>
    <mergeCell ref="B83:C83"/>
    <mergeCell ref="AL55:AM55"/>
    <mergeCell ref="AL64:AM64"/>
    <mergeCell ref="AL83:AM83"/>
    <mergeCell ref="B66:C66"/>
    <mergeCell ref="B65:C65"/>
    <mergeCell ref="B68:C68"/>
    <mergeCell ref="B67:C67"/>
    <mergeCell ref="B70:C70"/>
    <mergeCell ref="B69:C69"/>
    <mergeCell ref="B72:C72"/>
    <mergeCell ref="B71:C71"/>
    <mergeCell ref="B74:C74"/>
    <mergeCell ref="B73:C73"/>
    <mergeCell ref="B58:C58"/>
    <mergeCell ref="B57:C57"/>
    <mergeCell ref="B60:C60"/>
    <mergeCell ref="AL84:AM84"/>
    <mergeCell ref="M83:O83"/>
    <mergeCell ref="B47:C47"/>
    <mergeCell ref="AL48:AM48"/>
    <mergeCell ref="AN48:AO48"/>
    <mergeCell ref="B50:C50"/>
    <mergeCell ref="AL50:AM50"/>
    <mergeCell ref="AN50:AO50"/>
    <mergeCell ref="AL47:AM47"/>
    <mergeCell ref="AN47:AO47"/>
    <mergeCell ref="B49:C49"/>
    <mergeCell ref="AL49:AM49"/>
    <mergeCell ref="AN49:AO49"/>
    <mergeCell ref="M50:O50"/>
    <mergeCell ref="AF50:AG50"/>
    <mergeCell ref="AH50:AI50"/>
    <mergeCell ref="AF49:AG49"/>
    <mergeCell ref="AF48:AG48"/>
    <mergeCell ref="AH48:AI48"/>
    <mergeCell ref="AJ48:AK48"/>
    <mergeCell ref="AH49:AI49"/>
    <mergeCell ref="D47:J47"/>
    <mergeCell ref="D48:J48"/>
    <mergeCell ref="D49:J49"/>
    <mergeCell ref="D50:J50"/>
    <mergeCell ref="B46:C46"/>
    <mergeCell ref="AL46:AM46"/>
    <mergeCell ref="AN46:AO46"/>
    <mergeCell ref="AP46:AQ46"/>
    <mergeCell ref="AR46:AS46"/>
    <mergeCell ref="AL43:AM43"/>
    <mergeCell ref="AN43:AO43"/>
    <mergeCell ref="AP43:AQ43"/>
    <mergeCell ref="AR43:AS43"/>
    <mergeCell ref="B45:C45"/>
    <mergeCell ref="AL45:AM45"/>
    <mergeCell ref="AN45:AO45"/>
    <mergeCell ref="AP45:AQ45"/>
    <mergeCell ref="AR45:AS45"/>
    <mergeCell ref="AR44:AS44"/>
    <mergeCell ref="AH46:AI46"/>
    <mergeCell ref="AJ46:AK46"/>
    <mergeCell ref="P44:Z44"/>
    <mergeCell ref="P45:Z45"/>
    <mergeCell ref="P46:Z46"/>
    <mergeCell ref="D43:J43"/>
    <mergeCell ref="D44:J44"/>
    <mergeCell ref="D45:J45"/>
    <mergeCell ref="D46:J46"/>
    <mergeCell ref="B39:C39"/>
    <mergeCell ref="B38:C38"/>
    <mergeCell ref="AB31:AD31"/>
    <mergeCell ref="Z31:AA31"/>
    <mergeCell ref="Z32:AA32"/>
    <mergeCell ref="B41:C41"/>
    <mergeCell ref="B40:C40"/>
    <mergeCell ref="B42:C42"/>
    <mergeCell ref="M32:O32"/>
    <mergeCell ref="P36:Z37"/>
    <mergeCell ref="D32:J32"/>
    <mergeCell ref="AA36:AD36"/>
    <mergeCell ref="M36:O37"/>
    <mergeCell ref="D36:J37"/>
    <mergeCell ref="K36:K37"/>
    <mergeCell ref="L36:L37"/>
    <mergeCell ref="D39:J39"/>
    <mergeCell ref="D38:J38"/>
    <mergeCell ref="D40:J40"/>
    <mergeCell ref="D41:J41"/>
    <mergeCell ref="D42:J42"/>
    <mergeCell ref="J34:AU34"/>
    <mergeCell ref="AJ32:AK32"/>
    <mergeCell ref="AL32:AM32"/>
    <mergeCell ref="B6:AS6"/>
    <mergeCell ref="L11:N11"/>
    <mergeCell ref="P11:V11"/>
    <mergeCell ref="AR16:AU16"/>
    <mergeCell ref="B27:C27"/>
    <mergeCell ref="B28:C28"/>
    <mergeCell ref="B25:C25"/>
    <mergeCell ref="B26:C26"/>
    <mergeCell ref="B36:C37"/>
    <mergeCell ref="B31:C31"/>
    <mergeCell ref="B32:C32"/>
    <mergeCell ref="L18:N18"/>
    <mergeCell ref="P18:V18"/>
    <mergeCell ref="AR18:AU18"/>
    <mergeCell ref="B22:C22"/>
    <mergeCell ref="S20:AS20"/>
    <mergeCell ref="AB22:AD22"/>
    <mergeCell ref="AB23:AD23"/>
    <mergeCell ref="AB24:AD24"/>
    <mergeCell ref="AB25:AD25"/>
    <mergeCell ref="Z29:AA29"/>
    <mergeCell ref="Z30:AA30"/>
    <mergeCell ref="B30:C30"/>
    <mergeCell ref="AF32:AG32"/>
    <mergeCell ref="Q2:Y2"/>
    <mergeCell ref="AA2:AS2"/>
    <mergeCell ref="Q3:Y3"/>
    <mergeCell ref="AA3:AS3"/>
    <mergeCell ref="Q4:Y4"/>
    <mergeCell ref="AA4:AS4"/>
    <mergeCell ref="B3:H3"/>
    <mergeCell ref="B4:H4"/>
    <mergeCell ref="I3:P3"/>
    <mergeCell ref="I4:P4"/>
    <mergeCell ref="BE23:BF23"/>
    <mergeCell ref="AZ23:BA23"/>
    <mergeCell ref="AZ24:BA24"/>
    <mergeCell ref="AZ25:BA25"/>
    <mergeCell ref="AZ26:BA26"/>
    <mergeCell ref="AZ27:BA27"/>
    <mergeCell ref="B23:C23"/>
    <mergeCell ref="B24:C24"/>
    <mergeCell ref="B29:C29"/>
    <mergeCell ref="AH23:AI23"/>
    <mergeCell ref="AH24:AI24"/>
    <mergeCell ref="AH25:AI25"/>
    <mergeCell ref="AH26:AI26"/>
    <mergeCell ref="AH27:AI27"/>
    <mergeCell ref="AH28:AI28"/>
    <mergeCell ref="AH29:AI29"/>
    <mergeCell ref="AN29:AO29"/>
    <mergeCell ref="P23:Y23"/>
    <mergeCell ref="P24:Y24"/>
    <mergeCell ref="P25:Y25"/>
    <mergeCell ref="P26:Y26"/>
    <mergeCell ref="P27:Y27"/>
    <mergeCell ref="P28:Y28"/>
    <mergeCell ref="P29:Y29"/>
    <mergeCell ref="AH30:AI30"/>
    <mergeCell ref="AH31:AI31"/>
    <mergeCell ref="AH32:AI32"/>
    <mergeCell ref="AF23:AG23"/>
    <mergeCell ref="AF24:AG24"/>
    <mergeCell ref="AF25:AG25"/>
    <mergeCell ref="AF26:AG26"/>
    <mergeCell ref="AF27:AG27"/>
    <mergeCell ref="AF28:AG28"/>
    <mergeCell ref="AF29:AG29"/>
    <mergeCell ref="AF30:AG30"/>
    <mergeCell ref="AF31:AG31"/>
    <mergeCell ref="AL23:AM23"/>
    <mergeCell ref="AL24:AM24"/>
    <mergeCell ref="AL25:AM25"/>
    <mergeCell ref="AL26:AM26"/>
    <mergeCell ref="AL27:AM27"/>
    <mergeCell ref="AL28:AM28"/>
    <mergeCell ref="AL29:AM29"/>
    <mergeCell ref="AL30:AM30"/>
    <mergeCell ref="AL31:AM31"/>
    <mergeCell ref="AJ23:AK23"/>
    <mergeCell ref="AJ24:AK24"/>
    <mergeCell ref="AJ25:AK25"/>
    <mergeCell ref="AJ26:AK26"/>
    <mergeCell ref="AJ27:AK27"/>
    <mergeCell ref="AJ28:AK28"/>
    <mergeCell ref="AJ29:AK29"/>
    <mergeCell ref="AJ30:AK30"/>
    <mergeCell ref="AJ31:AK31"/>
    <mergeCell ref="AR32:AS32"/>
    <mergeCell ref="AT23:AU23"/>
    <mergeCell ref="AT24:AU24"/>
    <mergeCell ref="AT25:AU25"/>
    <mergeCell ref="AT26:AU26"/>
    <mergeCell ref="AT27:AU27"/>
    <mergeCell ref="AT28:AU28"/>
    <mergeCell ref="AT29:AU29"/>
    <mergeCell ref="AT30:AU30"/>
    <mergeCell ref="AT31:AU31"/>
    <mergeCell ref="AT32:AU32"/>
    <mergeCell ref="AR23:AS23"/>
    <mergeCell ref="AR24:AS24"/>
    <mergeCell ref="AR25:AS25"/>
    <mergeCell ref="AR26:AS26"/>
    <mergeCell ref="AR27:AS27"/>
    <mergeCell ref="AR28:AS28"/>
    <mergeCell ref="AR29:AS29"/>
    <mergeCell ref="AR30:AS30"/>
    <mergeCell ref="AR31:AS31"/>
    <mergeCell ref="W11:AI11"/>
    <mergeCell ref="L9:AI9"/>
    <mergeCell ref="D23:J23"/>
    <mergeCell ref="D24:J24"/>
    <mergeCell ref="D25:J25"/>
    <mergeCell ref="D26:J26"/>
    <mergeCell ref="D27:J27"/>
    <mergeCell ref="D28:J28"/>
    <mergeCell ref="D29:J29"/>
    <mergeCell ref="P22:Y22"/>
    <mergeCell ref="Z23:AA23"/>
    <mergeCell ref="Z22:AA22"/>
    <mergeCell ref="Z24:AA24"/>
    <mergeCell ref="Z25:AA25"/>
    <mergeCell ref="Z26:AA26"/>
    <mergeCell ref="Z27:AA27"/>
    <mergeCell ref="Z28:AA28"/>
    <mergeCell ref="AJ16:AQ16"/>
    <mergeCell ref="W18:AI18"/>
    <mergeCell ref="L16:AI16"/>
    <mergeCell ref="D30:J30"/>
    <mergeCell ref="D31:J31"/>
    <mergeCell ref="AN32:AO32"/>
    <mergeCell ref="AP23:AQ23"/>
    <mergeCell ref="AP24:AQ24"/>
    <mergeCell ref="AP25:AQ25"/>
    <mergeCell ref="AP26:AQ26"/>
    <mergeCell ref="AP27:AQ27"/>
    <mergeCell ref="AP28:AQ28"/>
    <mergeCell ref="AP29:AQ29"/>
    <mergeCell ref="AP30:AQ30"/>
    <mergeCell ref="AP31:AQ31"/>
    <mergeCell ref="AP32:AQ32"/>
    <mergeCell ref="AN23:AO23"/>
    <mergeCell ref="AN24:AO24"/>
    <mergeCell ref="AN25:AO25"/>
    <mergeCell ref="AN26:AO26"/>
    <mergeCell ref="AN27:AO27"/>
    <mergeCell ref="AN28:AO28"/>
    <mergeCell ref="AN30:AO30"/>
    <mergeCell ref="AN31:AO31"/>
    <mergeCell ref="AT48:AU48"/>
    <mergeCell ref="AN38:AO38"/>
    <mergeCell ref="AN41:AO41"/>
    <mergeCell ref="AH43:AI43"/>
    <mergeCell ref="AJ43:AK43"/>
    <mergeCell ref="AP38:AQ38"/>
    <mergeCell ref="AR38:AS38"/>
    <mergeCell ref="AT38:AU38"/>
    <mergeCell ref="AT39:AU39"/>
    <mergeCell ref="AT40:AU40"/>
    <mergeCell ref="AH39:AI39"/>
    <mergeCell ref="AJ39:AK39"/>
    <mergeCell ref="AL39:AM39"/>
    <mergeCell ref="AN39:AO39"/>
    <mergeCell ref="AH41:AI41"/>
    <mergeCell ref="AJ41:AK41"/>
    <mergeCell ref="AL41:AM41"/>
    <mergeCell ref="AH42:AI42"/>
    <mergeCell ref="AJ42:AK42"/>
    <mergeCell ref="AL42:AM42"/>
    <mergeCell ref="AT43:AU43"/>
    <mergeCell ref="AT47:AU47"/>
    <mergeCell ref="AP39:AQ39"/>
    <mergeCell ref="AR39:AS39"/>
    <mergeCell ref="AL40:AM40"/>
    <mergeCell ref="AN40:AO40"/>
    <mergeCell ref="AP40:AQ40"/>
    <mergeCell ref="AR40:AS40"/>
    <mergeCell ref="AN42:AO42"/>
    <mergeCell ref="AT45:AU45"/>
    <mergeCell ref="AP42:AQ42"/>
    <mergeCell ref="AR42:AS42"/>
    <mergeCell ref="AT42:AU42"/>
    <mergeCell ref="AP41:AQ41"/>
    <mergeCell ref="AR41:AS41"/>
    <mergeCell ref="AT41:AU41"/>
    <mergeCell ref="AM52:AM53"/>
    <mergeCell ref="AN52:AN53"/>
    <mergeCell ref="AO52:AO53"/>
    <mergeCell ref="AP52:AP53"/>
    <mergeCell ref="AQ52:AQ53"/>
    <mergeCell ref="AR52:AR53"/>
    <mergeCell ref="AT52:AT53"/>
    <mergeCell ref="AU52:AU53"/>
    <mergeCell ref="AL51:AM51"/>
    <mergeCell ref="AN51:AO51"/>
    <mergeCell ref="AP51:AQ51"/>
    <mergeCell ref="AR51:AS51"/>
    <mergeCell ref="AS52:AS53"/>
    <mergeCell ref="AT51:AU51"/>
    <mergeCell ref="AF44:AG44"/>
    <mergeCell ref="AH44:AI44"/>
    <mergeCell ref="AJ44:AK44"/>
    <mergeCell ref="AT44:AU44"/>
    <mergeCell ref="AF45:AG45"/>
    <mergeCell ref="AT49:AU49"/>
    <mergeCell ref="AT50:AU50"/>
    <mergeCell ref="AT46:AU46"/>
    <mergeCell ref="L52:L53"/>
    <mergeCell ref="M52:O53"/>
    <mergeCell ref="P52:Z53"/>
    <mergeCell ref="AA52:AD52"/>
    <mergeCell ref="AE52:AE53"/>
    <mergeCell ref="AF52:AF53"/>
    <mergeCell ref="AG52:AG53"/>
    <mergeCell ref="AH52:AH53"/>
    <mergeCell ref="AI52:AI53"/>
    <mergeCell ref="P47:Z47"/>
    <mergeCell ref="P48:Z48"/>
    <mergeCell ref="P49:Z49"/>
    <mergeCell ref="P50:Z50"/>
    <mergeCell ref="AJ52:AJ53"/>
    <mergeCell ref="AK52:AK53"/>
    <mergeCell ref="AL52:AL53"/>
    <mergeCell ref="AT54:AU54"/>
    <mergeCell ref="M55:O55"/>
    <mergeCell ref="AF55:AG55"/>
    <mergeCell ref="AH55:AI55"/>
    <mergeCell ref="AJ55:AK55"/>
    <mergeCell ref="AT55:AU55"/>
    <mergeCell ref="AU36:AU37"/>
    <mergeCell ref="AT36:AT37"/>
    <mergeCell ref="AS36:AS37"/>
    <mergeCell ref="AR36:AR37"/>
    <mergeCell ref="AQ36:AQ37"/>
    <mergeCell ref="AP36:AP37"/>
    <mergeCell ref="AH47:AI47"/>
    <mergeCell ref="AJ47:AK47"/>
    <mergeCell ref="AF38:AG38"/>
    <mergeCell ref="AH38:AI38"/>
    <mergeCell ref="AJ38:AK38"/>
    <mergeCell ref="AF40:AG40"/>
    <mergeCell ref="AH40:AI40"/>
    <mergeCell ref="AJ40:AK40"/>
    <mergeCell ref="AF39:AG39"/>
    <mergeCell ref="AF51:AG51"/>
    <mergeCell ref="AH51:AI51"/>
    <mergeCell ref="AJ51:AK51"/>
    <mergeCell ref="AT56:AU56"/>
    <mergeCell ref="M57:O57"/>
    <mergeCell ref="AF57:AG57"/>
    <mergeCell ref="AH57:AI57"/>
    <mergeCell ref="AJ57:AK57"/>
    <mergeCell ref="AL57:AM57"/>
    <mergeCell ref="AN57:AO57"/>
    <mergeCell ref="AP57:AQ57"/>
    <mergeCell ref="AT57:AU57"/>
    <mergeCell ref="AR57:AS57"/>
    <mergeCell ref="AT58:AU58"/>
    <mergeCell ref="M59:O59"/>
    <mergeCell ref="AF59:AG59"/>
    <mergeCell ref="AH59:AI59"/>
    <mergeCell ref="AJ59:AK59"/>
    <mergeCell ref="AT59:AU59"/>
    <mergeCell ref="AR58:AS58"/>
    <mergeCell ref="AL59:AM59"/>
    <mergeCell ref="AN59:AO59"/>
    <mergeCell ref="AL58:AM58"/>
    <mergeCell ref="AN58:AO58"/>
    <mergeCell ref="AP58:AQ58"/>
    <mergeCell ref="AR59:AS59"/>
    <mergeCell ref="AN55:AO55"/>
    <mergeCell ref="AP55:AQ55"/>
    <mergeCell ref="AR55:AS55"/>
    <mergeCell ref="AO36:AO37"/>
    <mergeCell ref="AN36:AN37"/>
    <mergeCell ref="AE36:AE37"/>
    <mergeCell ref="AJ50:AK50"/>
    <mergeCell ref="AM36:AM37"/>
    <mergeCell ref="AL36:AL37"/>
    <mergeCell ref="AK36:AK37"/>
    <mergeCell ref="AJ36:AJ37"/>
    <mergeCell ref="AI36:AI37"/>
    <mergeCell ref="AH36:AH37"/>
    <mergeCell ref="AG36:AG37"/>
    <mergeCell ref="AF36:AF37"/>
    <mergeCell ref="AJ49:AK49"/>
    <mergeCell ref="AH45:AI45"/>
    <mergeCell ref="AJ45:AK45"/>
    <mergeCell ref="AF47:AG47"/>
    <mergeCell ref="AF41:AG41"/>
    <mergeCell ref="AF43:AG43"/>
    <mergeCell ref="AF46:AG46"/>
    <mergeCell ref="AF42:AG42"/>
    <mergeCell ref="AF54:AG54"/>
    <mergeCell ref="AT60:AU60"/>
    <mergeCell ref="M61:O61"/>
    <mergeCell ref="AF61:AG61"/>
    <mergeCell ref="AH61:AI61"/>
    <mergeCell ref="AJ61:AK61"/>
    <mergeCell ref="AT61:AU61"/>
    <mergeCell ref="M62:O62"/>
    <mergeCell ref="AF62:AG62"/>
    <mergeCell ref="AH62:AI62"/>
    <mergeCell ref="AJ62:AK62"/>
    <mergeCell ref="AT62:AU62"/>
    <mergeCell ref="AF60:AG60"/>
    <mergeCell ref="AH60:AI60"/>
    <mergeCell ref="AJ60:AK60"/>
    <mergeCell ref="AL60:AM60"/>
    <mergeCell ref="AN60:AO60"/>
    <mergeCell ref="AP60:AQ60"/>
    <mergeCell ref="AR60:AS60"/>
    <mergeCell ref="AL61:AM61"/>
    <mergeCell ref="AN61:AO61"/>
    <mergeCell ref="AP61:AQ61"/>
    <mergeCell ref="AR61:AS61"/>
    <mergeCell ref="AT63:AU63"/>
    <mergeCell ref="M64:O64"/>
    <mergeCell ref="AF64:AG64"/>
    <mergeCell ref="AH64:AI64"/>
    <mergeCell ref="AJ64:AK64"/>
    <mergeCell ref="AT64:AU64"/>
    <mergeCell ref="M65:O65"/>
    <mergeCell ref="AF65:AG65"/>
    <mergeCell ref="AH65:AI65"/>
    <mergeCell ref="AJ65:AK65"/>
    <mergeCell ref="AT65:AU65"/>
    <mergeCell ref="AL65:AM65"/>
    <mergeCell ref="AN65:AO65"/>
    <mergeCell ref="AP65:AQ65"/>
    <mergeCell ref="AR65:AS65"/>
    <mergeCell ref="AN64:AO64"/>
    <mergeCell ref="AP64:AQ64"/>
    <mergeCell ref="AR64:AS64"/>
    <mergeCell ref="P64:Z64"/>
    <mergeCell ref="P65:Z65"/>
    <mergeCell ref="AT66:AU66"/>
    <mergeCell ref="M67:O67"/>
    <mergeCell ref="AF67:AG67"/>
    <mergeCell ref="AH67:AI67"/>
    <mergeCell ref="AJ67:AK67"/>
    <mergeCell ref="AT67:AU67"/>
    <mergeCell ref="M68:O68"/>
    <mergeCell ref="AF68:AG68"/>
    <mergeCell ref="AH68:AI68"/>
    <mergeCell ref="AJ68:AK68"/>
    <mergeCell ref="AT68:AU68"/>
    <mergeCell ref="M66:O66"/>
    <mergeCell ref="AF66:AG66"/>
    <mergeCell ref="AH66:AI66"/>
    <mergeCell ref="AJ66:AK66"/>
    <mergeCell ref="AL66:AM66"/>
    <mergeCell ref="AN66:AO66"/>
    <mergeCell ref="AP66:AQ66"/>
    <mergeCell ref="AR66:AS66"/>
    <mergeCell ref="AL67:AM67"/>
    <mergeCell ref="AN67:AO67"/>
    <mergeCell ref="AP67:AQ67"/>
    <mergeCell ref="AR67:AS67"/>
    <mergeCell ref="AL68:AM68"/>
    <mergeCell ref="AT69:AU69"/>
    <mergeCell ref="M70:O70"/>
    <mergeCell ref="AF70:AG70"/>
    <mergeCell ref="AH70:AI70"/>
    <mergeCell ref="AJ70:AK70"/>
    <mergeCell ref="AT70:AU70"/>
    <mergeCell ref="M71:O71"/>
    <mergeCell ref="AF71:AG71"/>
    <mergeCell ref="AH71:AI71"/>
    <mergeCell ref="AJ71:AK71"/>
    <mergeCell ref="AT71:AU71"/>
    <mergeCell ref="AL70:AM70"/>
    <mergeCell ref="AN70:AO70"/>
    <mergeCell ref="AP70:AQ70"/>
    <mergeCell ref="AR70:AS70"/>
    <mergeCell ref="AL71:AM71"/>
    <mergeCell ref="AN71:AO71"/>
    <mergeCell ref="AP71:AQ71"/>
    <mergeCell ref="AR71:AS71"/>
    <mergeCell ref="AF69:AG69"/>
    <mergeCell ref="AH69:AI69"/>
    <mergeCell ref="AJ69:AK69"/>
    <mergeCell ref="AL69:AM69"/>
    <mergeCell ref="AN69:AO69"/>
    <mergeCell ref="AT72:AU72"/>
    <mergeCell ref="M73:O73"/>
    <mergeCell ref="AF73:AG73"/>
    <mergeCell ref="AH73:AI73"/>
    <mergeCell ref="AJ73:AK73"/>
    <mergeCell ref="AT73:AU73"/>
    <mergeCell ref="M74:O74"/>
    <mergeCell ref="AF74:AG74"/>
    <mergeCell ref="AH74:AI74"/>
    <mergeCell ref="AJ74:AK74"/>
    <mergeCell ref="AT74:AU74"/>
    <mergeCell ref="M72:O72"/>
    <mergeCell ref="AF72:AG72"/>
    <mergeCell ref="AH72:AI72"/>
    <mergeCell ref="AJ72:AK72"/>
    <mergeCell ref="AL72:AM72"/>
    <mergeCell ref="AN72:AO72"/>
    <mergeCell ref="AP72:AQ72"/>
    <mergeCell ref="AR72:AS72"/>
    <mergeCell ref="AL73:AM73"/>
    <mergeCell ref="AN73:AO73"/>
    <mergeCell ref="AT75:AU75"/>
    <mergeCell ref="M76:O76"/>
    <mergeCell ref="AF76:AG76"/>
    <mergeCell ref="AH76:AI76"/>
    <mergeCell ref="AJ76:AK76"/>
    <mergeCell ref="AT76:AU76"/>
    <mergeCell ref="M77:O77"/>
    <mergeCell ref="AF77:AG77"/>
    <mergeCell ref="M78:O78"/>
    <mergeCell ref="AF78:AG78"/>
    <mergeCell ref="AH78:AI78"/>
    <mergeCell ref="AR76:AS76"/>
    <mergeCell ref="AL77:AM77"/>
    <mergeCell ref="P76:Z76"/>
    <mergeCell ref="P77:Z77"/>
    <mergeCell ref="P78:Z78"/>
    <mergeCell ref="M75:O75"/>
    <mergeCell ref="AT77:AU77"/>
    <mergeCell ref="AL76:AM76"/>
    <mergeCell ref="AN76:AO76"/>
    <mergeCell ref="AP76:AQ76"/>
    <mergeCell ref="AT78:AU78"/>
    <mergeCell ref="AJ78:AK78"/>
    <mergeCell ref="AL78:AM78"/>
    <mergeCell ref="M79:O79"/>
    <mergeCell ref="AF79:AG79"/>
    <mergeCell ref="AH79:AI79"/>
    <mergeCell ref="AJ79:AK79"/>
    <mergeCell ref="AT79:AU79"/>
    <mergeCell ref="P79:Z79"/>
    <mergeCell ref="AT83:AU83"/>
    <mergeCell ref="M84:O84"/>
    <mergeCell ref="AF84:AG84"/>
    <mergeCell ref="AH84:AI84"/>
    <mergeCell ref="AJ84:AK84"/>
    <mergeCell ref="AT84:AU84"/>
    <mergeCell ref="AT81:AU81"/>
    <mergeCell ref="AT80:AU80"/>
    <mergeCell ref="AF83:AG83"/>
    <mergeCell ref="AH83:AI83"/>
    <mergeCell ref="AJ83:AK83"/>
    <mergeCell ref="P80:Z80"/>
    <mergeCell ref="P81:Z81"/>
    <mergeCell ref="AT82:AU82"/>
    <mergeCell ref="M82:O82"/>
    <mergeCell ref="AF82:AG82"/>
    <mergeCell ref="AH82:AI82"/>
    <mergeCell ref="AJ82:AK82"/>
    <mergeCell ref="AN78:AO78"/>
    <mergeCell ref="AP78:AQ78"/>
    <mergeCell ref="AR78:AS78"/>
    <mergeCell ref="AL79:AM79"/>
    <mergeCell ref="AN79:AO79"/>
    <mergeCell ref="AN83:AO83"/>
    <mergeCell ref="AP83:AQ83"/>
    <mergeCell ref="AR83:AS83"/>
    <mergeCell ref="AN84:AO84"/>
    <mergeCell ref="AP84:AQ84"/>
    <mergeCell ref="AR84:AS84"/>
    <mergeCell ref="AL82:AM82"/>
    <mergeCell ref="AN82:AO82"/>
    <mergeCell ref="AP82:AQ82"/>
    <mergeCell ref="AR82:AS82"/>
    <mergeCell ref="AP79:AQ79"/>
    <mergeCell ref="AR79:AS79"/>
    <mergeCell ref="AL80:AM80"/>
    <mergeCell ref="AN80:AO80"/>
    <mergeCell ref="AP80:AQ80"/>
    <mergeCell ref="AR80:AS80"/>
    <mergeCell ref="B81:C81"/>
    <mergeCell ref="B82:C82"/>
    <mergeCell ref="M56:O56"/>
    <mergeCell ref="AF56:AG56"/>
    <mergeCell ref="AH56:AI56"/>
    <mergeCell ref="AJ56:AK56"/>
    <mergeCell ref="M80:O80"/>
    <mergeCell ref="AF80:AG80"/>
    <mergeCell ref="AH80:AI80"/>
    <mergeCell ref="AJ80:AK80"/>
    <mergeCell ref="AH77:AI77"/>
    <mergeCell ref="AJ77:AK77"/>
    <mergeCell ref="M58:O58"/>
    <mergeCell ref="AF58:AG58"/>
    <mergeCell ref="AH58:AI58"/>
    <mergeCell ref="AJ58:AK58"/>
    <mergeCell ref="M60:O60"/>
    <mergeCell ref="M69:O69"/>
    <mergeCell ref="B59:C59"/>
    <mergeCell ref="B61:C61"/>
    <mergeCell ref="B64:C64"/>
    <mergeCell ref="B56:C56"/>
    <mergeCell ref="B76:C76"/>
    <mergeCell ref="B75:C75"/>
    <mergeCell ref="D64:J64"/>
    <mergeCell ref="D65:J65"/>
    <mergeCell ref="D66:J66"/>
    <mergeCell ref="D67:J67"/>
    <mergeCell ref="B63:C63"/>
    <mergeCell ref="B62:C62"/>
    <mergeCell ref="B55:C55"/>
    <mergeCell ref="B54:C54"/>
    <mergeCell ref="AL54:AM54"/>
    <mergeCell ref="AL56:AM56"/>
    <mergeCell ref="M54:O54"/>
    <mergeCell ref="AH54:AI54"/>
    <mergeCell ref="AJ54:AK54"/>
    <mergeCell ref="P54:Z54"/>
    <mergeCell ref="P55:Z55"/>
    <mergeCell ref="P56:Z56"/>
    <mergeCell ref="P57:Z57"/>
    <mergeCell ref="B52:C53"/>
    <mergeCell ref="D52:J53"/>
    <mergeCell ref="K52:K53"/>
    <mergeCell ref="AL62:AM62"/>
    <mergeCell ref="AN62:AO62"/>
    <mergeCell ref="AP62:AQ62"/>
    <mergeCell ref="AR62:AS62"/>
    <mergeCell ref="M63:O63"/>
    <mergeCell ref="AF63:AG63"/>
    <mergeCell ref="AH63:AI63"/>
    <mergeCell ref="AJ63:AK63"/>
    <mergeCell ref="AL63:AM63"/>
    <mergeCell ref="AN63:AO63"/>
    <mergeCell ref="AP63:AQ63"/>
    <mergeCell ref="AR63:AS63"/>
    <mergeCell ref="AP59:AQ59"/>
    <mergeCell ref="D62:J62"/>
    <mergeCell ref="D63:J63"/>
    <mergeCell ref="AN54:AO54"/>
    <mergeCell ref="AP54:AQ54"/>
    <mergeCell ref="AR54:AS54"/>
    <mergeCell ref="AN56:AO56"/>
    <mergeCell ref="AP56:AQ56"/>
    <mergeCell ref="AR56:AS56"/>
    <mergeCell ref="AN68:AO68"/>
    <mergeCell ref="AP68:AQ68"/>
    <mergeCell ref="AR68:AS68"/>
    <mergeCell ref="AN77:AO77"/>
    <mergeCell ref="AP77:AQ77"/>
    <mergeCell ref="AR77:AS77"/>
    <mergeCell ref="AP73:AQ73"/>
    <mergeCell ref="AR73:AS73"/>
    <mergeCell ref="AL74:AM74"/>
    <mergeCell ref="AN74:AO74"/>
    <mergeCell ref="AP74:AQ74"/>
    <mergeCell ref="AR74:AS74"/>
    <mergeCell ref="AF75:AG75"/>
    <mergeCell ref="AH75:AI75"/>
    <mergeCell ref="AJ75:AK75"/>
    <mergeCell ref="AL75:AM75"/>
    <mergeCell ref="AN75:AO75"/>
    <mergeCell ref="AP75:AQ75"/>
    <mergeCell ref="AR75:AS75"/>
    <mergeCell ref="AP69:AQ69"/>
    <mergeCell ref="AR69:AS69"/>
    <mergeCell ref="M81:O81"/>
    <mergeCell ref="AF81:AG81"/>
    <mergeCell ref="AH81:AI81"/>
    <mergeCell ref="AJ81:AK81"/>
    <mergeCell ref="AL81:AM81"/>
    <mergeCell ref="AN81:AO81"/>
    <mergeCell ref="AP81:AQ81"/>
    <mergeCell ref="AR81:AS81"/>
    <mergeCell ref="D51:J51"/>
    <mergeCell ref="D54:J54"/>
    <mergeCell ref="D55:J55"/>
    <mergeCell ref="D56:J56"/>
    <mergeCell ref="D57:J57"/>
    <mergeCell ref="D58:J58"/>
    <mergeCell ref="D59:J59"/>
    <mergeCell ref="D60:J60"/>
    <mergeCell ref="D61:J61"/>
    <mergeCell ref="D68:J68"/>
    <mergeCell ref="D78:J78"/>
    <mergeCell ref="D79:J79"/>
    <mergeCell ref="D80:J80"/>
    <mergeCell ref="D81:J81"/>
    <mergeCell ref="P66:Z66"/>
    <mergeCell ref="P51:Z51"/>
    <mergeCell ref="D82:J82"/>
    <mergeCell ref="D83:J83"/>
    <mergeCell ref="D84:J84"/>
    <mergeCell ref="D69:J69"/>
    <mergeCell ref="D70:J70"/>
    <mergeCell ref="D71:J71"/>
    <mergeCell ref="D72:J72"/>
    <mergeCell ref="D73:J73"/>
    <mergeCell ref="D74:J74"/>
    <mergeCell ref="D75:J75"/>
    <mergeCell ref="D76:J76"/>
    <mergeCell ref="D77:J77"/>
    <mergeCell ref="P30:Y30"/>
    <mergeCell ref="P31:Y31"/>
    <mergeCell ref="P32:Y32"/>
    <mergeCell ref="P38:Z38"/>
    <mergeCell ref="P39:Z39"/>
    <mergeCell ref="P40:Z40"/>
    <mergeCell ref="P41:Z41"/>
    <mergeCell ref="P42:Z42"/>
    <mergeCell ref="P43:Z43"/>
    <mergeCell ref="P82:Z82"/>
    <mergeCell ref="P83:Z83"/>
    <mergeCell ref="P84:Z84"/>
    <mergeCell ref="D22:J22"/>
    <mergeCell ref="B16:K16"/>
    <mergeCell ref="B11:K11"/>
    <mergeCell ref="B9:K9"/>
    <mergeCell ref="B18:K18"/>
    <mergeCell ref="AJ18:AQ18"/>
    <mergeCell ref="P67:Z67"/>
    <mergeCell ref="P68:Z68"/>
    <mergeCell ref="P69:Z69"/>
    <mergeCell ref="P70:Z70"/>
    <mergeCell ref="P71:Z71"/>
    <mergeCell ref="P72:Z72"/>
    <mergeCell ref="P73:Z73"/>
    <mergeCell ref="P74:Z74"/>
    <mergeCell ref="P75:Z75"/>
    <mergeCell ref="P58:Z58"/>
    <mergeCell ref="P59:Z59"/>
    <mergeCell ref="P60:Z60"/>
    <mergeCell ref="P61:Z61"/>
    <mergeCell ref="P62:Z62"/>
    <mergeCell ref="P63:Z63"/>
  </mergeCells>
  <conditionalFormatting sqref="AF22 AH22 AJ22 AL22 AN22 AP22 AR22 AT22 AF36:AF37 AH36:AH37 AJ36:AJ37 AL36:AL37 AN36:AN37 AP36:AP37 AR36:AR37 AT36:AT37 AF52:AF53 AH52:AH53 AJ52:AJ53 AL52:AL53 AN52:AN53 AP52:AP53 AR52:AR53 AT52:AT53">
    <cfRule type="containsText" dxfId="7" priority="1" operator="containsText" text="Datum">
      <formula>NOT(ISERROR(SEARCH("Datum",AF22)))</formula>
    </cfRule>
  </conditionalFormatting>
  <dataValidations count="1">
    <dataValidation type="list" allowBlank="1" showInputMessage="1" showErrorMessage="1" sqref="AB23:AD32">
      <formula1>Kennzeichen</formula1>
    </dataValidation>
  </dataValidations>
  <pageMargins left="0.70866141732283472" right="0.59055118110236227" top="0.19685039370078741" bottom="0.78740157480314965" header="0.31496062992125984" footer="0.31496062992125984"/>
  <pageSetup paperSize="9" scale="96" orientation="landscape" r:id="rId1"/>
  <headerFooter>
    <oddFooter>&amp;RSeite &amp;P von &amp;N</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tabColor theme="4" tint="-0.249977111117893"/>
  </sheetPr>
  <dimension ref="B1:BD77"/>
  <sheetViews>
    <sheetView showGridLines="0" showRowColHeaders="0" showZeros="0" showWhiteSpace="0" topLeftCell="A65" zoomScale="115" zoomScaleNormal="115" zoomScaleSheetLayoutView="115" zoomScalePageLayoutView="115" workbookViewId="0">
      <selection activeCell="B2" sqref="B2:AE2"/>
    </sheetView>
  </sheetViews>
  <sheetFormatPr baseColWidth="10" defaultRowHeight="15" x14ac:dyDescent="0.25"/>
  <cols>
    <col min="1" max="1" width="9.5703125" style="43" customWidth="1"/>
    <col min="2" max="2" width="2.140625" style="42" customWidth="1"/>
    <col min="3" max="3" width="2.7109375" style="43" customWidth="1"/>
    <col min="4" max="14" width="3.140625" style="43" customWidth="1"/>
    <col min="15" max="16" width="3.28515625" style="43" customWidth="1"/>
    <col min="17" max="17" width="2.140625" style="43" customWidth="1"/>
    <col min="18" max="31" width="3.28515625" style="43" customWidth="1"/>
    <col min="32" max="16384" width="11.42578125" style="43"/>
  </cols>
  <sheetData>
    <row r="1" spans="2:31" ht="23.25" customHeight="1" x14ac:dyDescent="0.25"/>
    <row r="2" spans="2:31" ht="36.75" customHeight="1" x14ac:dyDescent="0.3">
      <c r="B2" s="241" t="s">
        <v>201</v>
      </c>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row>
    <row r="3" spans="2:31" x14ac:dyDescent="0.25">
      <c r="B3" s="242" t="s">
        <v>218</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row>
    <row r="4" spans="2:31" ht="4.5" customHeight="1" x14ac:dyDescent="0.25"/>
    <row r="5" spans="2:31" x14ac:dyDescent="0.25">
      <c r="B5" s="42" t="s">
        <v>42</v>
      </c>
      <c r="C5" s="42" t="s">
        <v>165</v>
      </c>
      <c r="I5" s="244">
        <f>'TN-Liste_AEJ'!L9</f>
        <v>0</v>
      </c>
      <c r="J5" s="245"/>
      <c r="K5" s="245"/>
      <c r="L5" s="245"/>
      <c r="M5" s="245"/>
      <c r="N5" s="245"/>
      <c r="O5" s="245"/>
      <c r="P5" s="245"/>
      <c r="Q5" s="245"/>
      <c r="R5" s="245"/>
      <c r="S5" s="246"/>
      <c r="U5" s="44" t="s">
        <v>43</v>
      </c>
      <c r="V5" s="43" t="s">
        <v>33</v>
      </c>
      <c r="W5" s="45"/>
      <c r="X5" s="45"/>
      <c r="Y5" s="45"/>
      <c r="Z5" s="45"/>
      <c r="AB5" s="45"/>
      <c r="AC5" s="247">
        <f>'TN-Liste_AEJ'!L11</f>
        <v>0</v>
      </c>
      <c r="AD5" s="248"/>
      <c r="AE5" s="249"/>
    </row>
    <row r="6" spans="2:31" x14ac:dyDescent="0.25">
      <c r="B6" s="42" t="s">
        <v>44</v>
      </c>
      <c r="C6" s="42" t="s">
        <v>57</v>
      </c>
      <c r="K6" s="250">
        <f>'TN-Liste_AEJ'!L16</f>
        <v>0</v>
      </c>
      <c r="L6" s="251"/>
      <c r="M6" s="251"/>
      <c r="N6" s="251"/>
      <c r="O6" s="251"/>
      <c r="P6" s="251"/>
      <c r="Q6" s="251"/>
      <c r="R6" s="251"/>
      <c r="S6" s="252"/>
      <c r="U6" s="44" t="s">
        <v>45</v>
      </c>
      <c r="V6" s="43" t="s">
        <v>155</v>
      </c>
      <c r="W6" s="45"/>
      <c r="X6" s="45"/>
      <c r="Y6" s="45"/>
      <c r="Z6" s="45"/>
      <c r="AB6" s="45"/>
      <c r="AC6" s="247">
        <f>'TN-Liste_AEJ'!L18</f>
        <v>0</v>
      </c>
      <c r="AD6" s="248"/>
      <c r="AE6" s="249"/>
    </row>
    <row r="7" spans="2:31" ht="4.5" customHeight="1" x14ac:dyDescent="0.25"/>
    <row r="8" spans="2:31" x14ac:dyDescent="0.25">
      <c r="B8" s="42" t="s">
        <v>47</v>
      </c>
      <c r="C8" s="43" t="s">
        <v>46</v>
      </c>
      <c r="J8" s="228"/>
      <c r="K8" s="229"/>
      <c r="L8" s="229"/>
      <c r="M8" s="229"/>
      <c r="N8" s="229"/>
      <c r="O8" s="229"/>
      <c r="P8" s="229"/>
      <c r="Q8" s="229"/>
      <c r="R8" s="229"/>
      <c r="S8" s="229"/>
      <c r="T8" s="229"/>
      <c r="U8" s="229"/>
      <c r="V8" s="229"/>
      <c r="W8" s="229"/>
      <c r="X8" s="229"/>
      <c r="Y8" s="229"/>
      <c r="Z8" s="229"/>
      <c r="AA8" s="229"/>
      <c r="AB8" s="229"/>
      <c r="AC8" s="230"/>
      <c r="AD8" s="265" t="s">
        <v>95</v>
      </c>
      <c r="AE8" s="46" t="str">
        <f>IF(J8=0,"",VLOOKUP(J8,Themenschlüssel!$B$7:$D$24,3,FALSE))</f>
        <v/>
      </c>
    </row>
    <row r="9" spans="2:31" x14ac:dyDescent="0.25">
      <c r="C9" s="43" t="s">
        <v>48</v>
      </c>
      <c r="J9" s="228"/>
      <c r="K9" s="229"/>
      <c r="L9" s="229"/>
      <c r="M9" s="229"/>
      <c r="N9" s="229"/>
      <c r="O9" s="229"/>
      <c r="P9" s="229"/>
      <c r="Q9" s="229"/>
      <c r="R9" s="229"/>
      <c r="S9" s="229"/>
      <c r="T9" s="229"/>
      <c r="U9" s="229"/>
      <c r="V9" s="229"/>
      <c r="W9" s="229"/>
      <c r="X9" s="229"/>
      <c r="Y9" s="229"/>
      <c r="Z9" s="229"/>
      <c r="AA9" s="229"/>
      <c r="AB9" s="229"/>
      <c r="AC9" s="230"/>
      <c r="AD9" s="265"/>
      <c r="AE9" s="46" t="str">
        <f>IF(J9=0,"",VLOOKUP(J9,Themenschlüssel!$B$7:$D$24,3,FALSE))</f>
        <v/>
      </c>
    </row>
    <row r="10" spans="2:31" x14ac:dyDescent="0.25">
      <c r="J10" s="228"/>
      <c r="K10" s="229"/>
      <c r="L10" s="229"/>
      <c r="M10" s="229"/>
      <c r="N10" s="229"/>
      <c r="O10" s="229"/>
      <c r="P10" s="229"/>
      <c r="Q10" s="229"/>
      <c r="R10" s="229"/>
      <c r="S10" s="229"/>
      <c r="T10" s="229"/>
      <c r="U10" s="229"/>
      <c r="V10" s="229"/>
      <c r="W10" s="229"/>
      <c r="X10" s="229"/>
      <c r="Y10" s="229"/>
      <c r="Z10" s="229"/>
      <c r="AA10" s="229"/>
      <c r="AB10" s="229"/>
      <c r="AC10" s="230"/>
      <c r="AD10" s="265"/>
      <c r="AE10" s="46" t="str">
        <f>IF(J10=0,"",VLOOKUP(J10,Themenschlüssel!$B$7:$D$24,3,FALSE))</f>
        <v/>
      </c>
    </row>
    <row r="11" spans="2:31" ht="4.5" customHeight="1" x14ac:dyDescent="0.25"/>
    <row r="12" spans="2:31" x14ac:dyDescent="0.25">
      <c r="B12" s="42" t="s">
        <v>111</v>
      </c>
      <c r="C12" s="106" t="s">
        <v>217</v>
      </c>
      <c r="D12" s="45"/>
      <c r="E12" s="45"/>
      <c r="F12" s="45"/>
      <c r="G12" s="45"/>
      <c r="H12" s="45"/>
      <c r="I12" s="45"/>
      <c r="J12" s="231">
        <f>'TN-Liste_AEJ'!AR16</f>
        <v>0</v>
      </c>
      <c r="K12" s="232"/>
      <c r="L12" s="232"/>
      <c r="M12" s="233"/>
      <c r="N12" s="47"/>
      <c r="X12" s="263" t="s">
        <v>241</v>
      </c>
      <c r="Y12" s="263"/>
      <c r="Z12" s="263"/>
      <c r="AA12" s="263"/>
      <c r="AB12" s="263"/>
      <c r="AC12" s="264"/>
      <c r="AD12" s="234"/>
      <c r="AE12" s="235"/>
    </row>
    <row r="13" spans="2:31" x14ac:dyDescent="0.25">
      <c r="C13" s="106" t="s">
        <v>219</v>
      </c>
      <c r="D13" s="45"/>
      <c r="E13" s="45"/>
      <c r="F13" s="45"/>
      <c r="G13" s="45"/>
      <c r="H13" s="45"/>
      <c r="I13" s="45"/>
      <c r="J13" s="231">
        <f>'TN-Liste_AEJ'!AR18</f>
        <v>0</v>
      </c>
      <c r="K13" s="232"/>
      <c r="L13" s="232"/>
      <c r="M13" s="233"/>
      <c r="N13" s="47"/>
      <c r="X13" s="42" t="s">
        <v>240</v>
      </c>
      <c r="Y13" s="42"/>
      <c r="Z13" s="42"/>
      <c r="AA13" s="42"/>
      <c r="AB13" s="42"/>
      <c r="AC13" s="42"/>
      <c r="AD13" s="257">
        <f>IF(OR(AD12="mind.2!",AD12="max.14!"),"",6*AD12)</f>
        <v>0</v>
      </c>
      <c r="AE13" s="258"/>
    </row>
    <row r="14" spans="2:31" ht="4.5" customHeight="1" x14ac:dyDescent="0.25"/>
    <row r="15" spans="2:31" x14ac:dyDescent="0.25">
      <c r="B15" s="48" t="s">
        <v>112</v>
      </c>
      <c r="C15" s="259" t="s">
        <v>34</v>
      </c>
      <c r="D15" s="260"/>
      <c r="E15" s="260"/>
      <c r="F15" s="260"/>
      <c r="G15" s="260"/>
      <c r="H15" s="260"/>
      <c r="I15" s="260"/>
      <c r="J15" s="260"/>
      <c r="K15" s="260"/>
      <c r="L15" s="261"/>
      <c r="M15" s="253" t="s">
        <v>87</v>
      </c>
      <c r="N15" s="253"/>
      <c r="O15" s="253" t="s">
        <v>88</v>
      </c>
      <c r="P15" s="253"/>
      <c r="R15" s="262" t="s">
        <v>89</v>
      </c>
      <c r="S15" s="262"/>
      <c r="T15" s="262"/>
      <c r="U15" s="262"/>
      <c r="V15" s="262"/>
      <c r="W15" s="262"/>
      <c r="X15" s="262"/>
      <c r="Y15" s="262"/>
      <c r="Z15" s="262"/>
      <c r="AA15" s="262"/>
      <c r="AB15" s="253" t="s">
        <v>87</v>
      </c>
      <c r="AC15" s="253"/>
      <c r="AD15" s="253" t="s">
        <v>88</v>
      </c>
      <c r="AE15" s="253"/>
    </row>
    <row r="16" spans="2:31" x14ac:dyDescent="0.25">
      <c r="B16" s="48"/>
      <c r="C16" s="254" t="s">
        <v>207</v>
      </c>
      <c r="D16" s="255"/>
      <c r="E16" s="255"/>
      <c r="F16" s="255"/>
      <c r="G16" s="255"/>
      <c r="H16" s="255"/>
      <c r="I16" s="255"/>
      <c r="J16" s="255"/>
      <c r="K16" s="255"/>
      <c r="L16" s="256"/>
      <c r="M16" s="239">
        <f>'TN-Liste_AEJ'!AY37</f>
        <v>0</v>
      </c>
      <c r="N16" s="239"/>
      <c r="O16" s="239">
        <f>'TN-Liste_AEJ'!AY44</f>
        <v>0</v>
      </c>
      <c r="P16" s="239"/>
      <c r="R16" s="240" t="s">
        <v>30</v>
      </c>
      <c r="S16" s="240"/>
      <c r="T16" s="240"/>
      <c r="U16" s="240"/>
      <c r="V16" s="240"/>
      <c r="W16" s="240"/>
      <c r="X16" s="240"/>
      <c r="Y16" s="240"/>
      <c r="Z16" s="240"/>
      <c r="AA16" s="240"/>
      <c r="AB16" s="239">
        <f>'TN-Liste_AEJ'!BC23</f>
        <v>0</v>
      </c>
      <c r="AC16" s="239"/>
      <c r="AD16" s="239">
        <f>'TN-Liste_AEJ'!BB23</f>
        <v>0</v>
      </c>
      <c r="AE16" s="239"/>
    </row>
    <row r="17" spans="2:31" x14ac:dyDescent="0.25">
      <c r="B17" s="48"/>
      <c r="C17" s="236" t="s">
        <v>208</v>
      </c>
      <c r="D17" s="237"/>
      <c r="E17" s="237"/>
      <c r="F17" s="237"/>
      <c r="G17" s="237"/>
      <c r="H17" s="237"/>
      <c r="I17" s="237"/>
      <c r="J17" s="237"/>
      <c r="K17" s="237"/>
      <c r="L17" s="238"/>
      <c r="M17" s="239">
        <f>'TN-Liste_AEJ'!AY38</f>
        <v>0</v>
      </c>
      <c r="N17" s="239"/>
      <c r="O17" s="239">
        <f>'TN-Liste_AEJ'!AY45</f>
        <v>0</v>
      </c>
      <c r="P17" s="239"/>
      <c r="R17" s="240" t="s">
        <v>51</v>
      </c>
      <c r="S17" s="240"/>
      <c r="T17" s="240"/>
      <c r="U17" s="240"/>
      <c r="V17" s="240"/>
      <c r="W17" s="240"/>
      <c r="X17" s="240"/>
      <c r="Y17" s="240"/>
      <c r="Z17" s="240"/>
      <c r="AA17" s="240"/>
      <c r="AB17" s="239">
        <f>'TN-Liste_AEJ'!BC24</f>
        <v>0</v>
      </c>
      <c r="AC17" s="239"/>
      <c r="AD17" s="239">
        <f>'TN-Liste_AEJ'!BB24</f>
        <v>0</v>
      </c>
      <c r="AE17" s="239"/>
    </row>
    <row r="18" spans="2:31" x14ac:dyDescent="0.25">
      <c r="B18" s="48"/>
      <c r="C18" s="236" t="s">
        <v>49</v>
      </c>
      <c r="D18" s="237"/>
      <c r="E18" s="237"/>
      <c r="F18" s="237"/>
      <c r="G18" s="237"/>
      <c r="H18" s="237"/>
      <c r="I18" s="237"/>
      <c r="J18" s="237"/>
      <c r="K18" s="237"/>
      <c r="L18" s="238"/>
      <c r="M18" s="239">
        <f>'TN-Liste_AEJ'!AY39</f>
        <v>0</v>
      </c>
      <c r="N18" s="239"/>
      <c r="O18" s="239">
        <f>'TN-Liste_AEJ'!AY46</f>
        <v>0</v>
      </c>
      <c r="P18" s="239"/>
      <c r="R18" s="240" t="s">
        <v>2</v>
      </c>
      <c r="S18" s="240"/>
      <c r="T18" s="240"/>
      <c r="U18" s="240"/>
      <c r="V18" s="240"/>
      <c r="W18" s="240"/>
      <c r="X18" s="240"/>
      <c r="Y18" s="240"/>
      <c r="Z18" s="240"/>
      <c r="AA18" s="240"/>
      <c r="AB18" s="239">
        <f>'TN-Liste_AEJ'!BC25</f>
        <v>0</v>
      </c>
      <c r="AC18" s="239"/>
      <c r="AD18" s="239">
        <f>'TN-Liste_AEJ'!BB25</f>
        <v>0</v>
      </c>
      <c r="AE18" s="239"/>
    </row>
    <row r="19" spans="2:31" x14ac:dyDescent="0.25">
      <c r="B19" s="48"/>
      <c r="C19" s="236" t="s">
        <v>166</v>
      </c>
      <c r="D19" s="237"/>
      <c r="E19" s="237"/>
      <c r="F19" s="237"/>
      <c r="G19" s="237"/>
      <c r="H19" s="237"/>
      <c r="I19" s="237"/>
      <c r="J19" s="237"/>
      <c r="K19" s="237"/>
      <c r="L19" s="238"/>
      <c r="M19" s="266">
        <f>'TN-Liste_AEJ'!AY40</f>
        <v>0</v>
      </c>
      <c r="N19" s="267"/>
      <c r="O19" s="266">
        <f>'TN-Liste_AEJ'!AY47</f>
        <v>0</v>
      </c>
      <c r="P19" s="267"/>
      <c r="R19" s="240" t="s">
        <v>29</v>
      </c>
      <c r="S19" s="240"/>
      <c r="T19" s="240"/>
      <c r="U19" s="240"/>
      <c r="V19" s="240"/>
      <c r="W19" s="240"/>
      <c r="X19" s="240"/>
      <c r="Y19" s="240"/>
      <c r="Z19" s="240"/>
      <c r="AA19" s="240"/>
      <c r="AB19" s="239">
        <f>'TN-Liste_AEJ'!BC26</f>
        <v>0</v>
      </c>
      <c r="AC19" s="239"/>
      <c r="AD19" s="239">
        <f>'TN-Liste_AEJ'!BB26</f>
        <v>0</v>
      </c>
      <c r="AE19" s="239"/>
    </row>
    <row r="20" spans="2:31" x14ac:dyDescent="0.25">
      <c r="B20" s="43"/>
      <c r="R20" s="240" t="s">
        <v>28</v>
      </c>
      <c r="S20" s="240"/>
      <c r="T20" s="240"/>
      <c r="U20" s="240"/>
      <c r="V20" s="240"/>
      <c r="W20" s="240"/>
      <c r="X20" s="240"/>
      <c r="Y20" s="240"/>
      <c r="Z20" s="240"/>
      <c r="AA20" s="240"/>
      <c r="AB20" s="239">
        <f>'TN-Liste_AEJ'!BC27</f>
        <v>0</v>
      </c>
      <c r="AC20" s="239"/>
      <c r="AD20" s="239">
        <f>'TN-Liste_AEJ'!BB27</f>
        <v>0</v>
      </c>
      <c r="AE20" s="239"/>
    </row>
    <row r="21" spans="2:31" x14ac:dyDescent="0.25">
      <c r="B21" s="48"/>
      <c r="C21" s="268" t="s">
        <v>50</v>
      </c>
      <c r="D21" s="269"/>
      <c r="E21" s="269"/>
      <c r="F21" s="269"/>
      <c r="G21" s="269"/>
      <c r="H21" s="269"/>
      <c r="I21" s="269"/>
      <c r="J21" s="269"/>
      <c r="K21" s="269"/>
      <c r="L21" s="270"/>
      <c r="M21" s="271">
        <f>SUM(M16:P20)</f>
        <v>0</v>
      </c>
      <c r="N21" s="272"/>
      <c r="O21" s="272"/>
      <c r="P21" s="273"/>
      <c r="R21" s="48"/>
      <c r="S21" s="48"/>
      <c r="T21" s="48"/>
      <c r="U21" s="48"/>
      <c r="V21" s="48"/>
      <c r="W21" s="48"/>
      <c r="X21" s="48"/>
      <c r="Y21" s="48"/>
      <c r="Z21" s="48"/>
      <c r="AA21" s="48"/>
      <c r="AB21" s="262">
        <f>SUM(AB16:AC20)</f>
        <v>0</v>
      </c>
      <c r="AC21" s="262"/>
      <c r="AD21" s="262">
        <f>SUM(AD16:AE20)</f>
        <v>0</v>
      </c>
      <c r="AE21" s="262"/>
    </row>
    <row r="22" spans="2:31" ht="4.5" customHeight="1" x14ac:dyDescent="0.25">
      <c r="B22" s="48"/>
      <c r="Q22" s="48"/>
      <c r="R22" s="48"/>
      <c r="S22" s="48"/>
      <c r="T22" s="48"/>
      <c r="U22" s="48"/>
      <c r="V22" s="48"/>
      <c r="W22" s="48"/>
      <c r="X22" s="48"/>
      <c r="Y22" s="48"/>
      <c r="Z22" s="48"/>
      <c r="AA22" s="49"/>
      <c r="AB22" s="49"/>
      <c r="AC22" s="49"/>
      <c r="AD22" s="49"/>
      <c r="AE22" s="50"/>
    </row>
    <row r="23" spans="2:31" ht="15" customHeight="1" x14ac:dyDescent="0.25">
      <c r="B23" s="48"/>
      <c r="C23" s="274" t="s">
        <v>121</v>
      </c>
      <c r="D23" s="275"/>
      <c r="E23" s="275"/>
      <c r="F23" s="275"/>
      <c r="G23" s="275"/>
      <c r="H23" s="275"/>
      <c r="I23" s="275"/>
      <c r="J23" s="275"/>
      <c r="K23" s="275"/>
      <c r="L23" s="276"/>
      <c r="M23" s="253" t="s">
        <v>87</v>
      </c>
      <c r="N23" s="253"/>
      <c r="O23" s="253" t="s">
        <v>88</v>
      </c>
      <c r="P23" s="253"/>
      <c r="R23" s="262" t="s">
        <v>91</v>
      </c>
      <c r="S23" s="262"/>
      <c r="T23" s="262"/>
      <c r="U23" s="262"/>
      <c r="V23" s="262"/>
      <c r="W23" s="262"/>
      <c r="X23" s="262"/>
      <c r="Y23" s="262"/>
      <c r="Z23" s="262"/>
      <c r="AA23" s="262"/>
      <c r="AB23" s="253" t="s">
        <v>87</v>
      </c>
      <c r="AC23" s="253"/>
      <c r="AD23" s="253" t="s">
        <v>88</v>
      </c>
      <c r="AE23" s="253"/>
    </row>
    <row r="24" spans="2:31" x14ac:dyDescent="0.25">
      <c r="B24" s="48"/>
      <c r="C24" s="277"/>
      <c r="D24" s="278"/>
      <c r="E24" s="278"/>
      <c r="F24" s="278"/>
      <c r="G24" s="278"/>
      <c r="H24" s="278"/>
      <c r="I24" s="278"/>
      <c r="J24" s="278"/>
      <c r="K24" s="278"/>
      <c r="L24" s="279"/>
      <c r="M24" s="239">
        <f>COUNTIF('TN-Liste_AEJ'!AX23:AX32,"x")</f>
        <v>0</v>
      </c>
      <c r="N24" s="239"/>
      <c r="O24" s="239">
        <f>COUNTIF('TN-Liste_AEJ'!AW23:AW32,"x")</f>
        <v>0</v>
      </c>
      <c r="P24" s="239"/>
      <c r="R24" s="240" t="s">
        <v>52</v>
      </c>
      <c r="S24" s="240"/>
      <c r="T24" s="240"/>
      <c r="U24" s="240"/>
      <c r="V24" s="240"/>
      <c r="W24" s="240"/>
      <c r="X24" s="240"/>
      <c r="Y24" s="240"/>
      <c r="Z24" s="240"/>
      <c r="AA24" s="240"/>
      <c r="AB24" s="239">
        <f>'TN-Liste_AEJ'!BF25</f>
        <v>0</v>
      </c>
      <c r="AC24" s="239"/>
      <c r="AD24" s="239">
        <f>'TN-Liste_AEJ'!BG25</f>
        <v>0</v>
      </c>
      <c r="AE24" s="239"/>
    </row>
    <row r="25" spans="2:31" ht="15" customHeight="1" x14ac:dyDescent="0.25">
      <c r="C25" s="268" t="s">
        <v>50</v>
      </c>
      <c r="D25" s="269"/>
      <c r="E25" s="269"/>
      <c r="F25" s="269"/>
      <c r="G25" s="269"/>
      <c r="H25" s="269"/>
      <c r="I25" s="269"/>
      <c r="J25" s="269"/>
      <c r="K25" s="269"/>
      <c r="L25" s="270"/>
      <c r="M25" s="271">
        <f>M24+O24</f>
        <v>0</v>
      </c>
      <c r="N25" s="272"/>
      <c r="O25" s="272"/>
      <c r="P25" s="273"/>
      <c r="R25" s="240" t="s">
        <v>28</v>
      </c>
      <c r="S25" s="240"/>
      <c r="T25" s="240"/>
      <c r="U25" s="240"/>
      <c r="V25" s="240"/>
      <c r="W25" s="240"/>
      <c r="X25" s="240"/>
      <c r="Y25" s="240"/>
      <c r="Z25" s="240"/>
      <c r="AA25" s="240"/>
      <c r="AB25" s="239">
        <f>'TN-Liste_AEJ'!BF26</f>
        <v>0</v>
      </c>
      <c r="AC25" s="239"/>
      <c r="AD25" s="239">
        <f>'TN-Liste_AEJ'!BG26</f>
        <v>0</v>
      </c>
      <c r="AE25" s="239"/>
    </row>
    <row r="26" spans="2:31" ht="4.5" customHeight="1" x14ac:dyDescent="0.25"/>
    <row r="27" spans="2:31" x14ac:dyDescent="0.25">
      <c r="D27" s="51"/>
      <c r="R27" s="280" t="s">
        <v>53</v>
      </c>
      <c r="S27" s="280"/>
      <c r="T27" s="280"/>
      <c r="U27" s="280"/>
      <c r="V27" s="280"/>
      <c r="W27" s="280"/>
      <c r="X27" s="280"/>
      <c r="Y27" s="280"/>
      <c r="Z27" s="280"/>
      <c r="AA27" s="280"/>
      <c r="AB27" s="280"/>
      <c r="AC27" s="280"/>
      <c r="AD27" s="280"/>
      <c r="AE27" s="280"/>
    </row>
    <row r="28" spans="2:31" x14ac:dyDescent="0.25">
      <c r="R28" s="240" t="s">
        <v>27</v>
      </c>
      <c r="S28" s="240"/>
      <c r="T28" s="240"/>
      <c r="U28" s="240"/>
      <c r="V28" s="240"/>
      <c r="W28" s="240"/>
      <c r="X28" s="239">
        <f>'TN-Liste_AEJ'!BF27</f>
        <v>0</v>
      </c>
      <c r="Y28" s="239"/>
      <c r="Z28" s="240" t="s">
        <v>90</v>
      </c>
      <c r="AA28" s="240"/>
      <c r="AB28" s="240"/>
      <c r="AC28" s="240"/>
      <c r="AD28" s="239">
        <f>'TN-Liste_AEJ'!BF28</f>
        <v>0</v>
      </c>
      <c r="AE28" s="239"/>
    </row>
    <row r="29" spans="2:31" ht="15" customHeight="1" x14ac:dyDescent="0.25">
      <c r="Q29" s="52"/>
      <c r="R29" s="52"/>
      <c r="S29" s="52"/>
      <c r="T29" s="52"/>
      <c r="U29" s="52"/>
      <c r="V29" s="52"/>
      <c r="W29" s="52"/>
      <c r="X29" s="52"/>
      <c r="Y29" s="52"/>
      <c r="Z29" s="281" t="s">
        <v>93</v>
      </c>
      <c r="AA29" s="282"/>
      <c r="AB29" s="282"/>
      <c r="AC29" s="283"/>
      <c r="AD29" s="239">
        <f>'TN-Liste_AEJ'!BF29</f>
        <v>0</v>
      </c>
      <c r="AE29" s="239"/>
    </row>
    <row r="30" spans="2:31" ht="4.5" customHeight="1" x14ac:dyDescent="0.25">
      <c r="C30" s="52"/>
      <c r="D30" s="52"/>
      <c r="E30" s="52"/>
      <c r="F30" s="52"/>
      <c r="G30" s="52"/>
      <c r="H30" s="52"/>
      <c r="I30" s="52"/>
      <c r="J30" s="52"/>
      <c r="K30" s="52"/>
      <c r="L30" s="52"/>
      <c r="M30" s="52"/>
      <c r="N30" s="52"/>
      <c r="O30" s="52"/>
      <c r="Q30" s="52"/>
      <c r="R30" s="52"/>
      <c r="S30" s="52"/>
      <c r="T30" s="52"/>
      <c r="U30" s="52"/>
      <c r="V30" s="52"/>
      <c r="W30" s="52"/>
      <c r="X30" s="52"/>
      <c r="Y30" s="52"/>
      <c r="Z30" s="52"/>
      <c r="AA30" s="52"/>
      <c r="AB30" s="52"/>
    </row>
    <row r="31" spans="2:31" ht="4.5" customHeight="1" x14ac:dyDescent="0.25">
      <c r="C31" s="52"/>
      <c r="D31" s="52"/>
      <c r="E31" s="52"/>
      <c r="F31" s="52"/>
      <c r="G31" s="52"/>
      <c r="H31" s="52"/>
      <c r="I31" s="52"/>
      <c r="J31" s="52"/>
      <c r="K31" s="52"/>
      <c r="L31" s="52"/>
      <c r="M31" s="52"/>
      <c r="N31" s="52"/>
      <c r="O31" s="52"/>
      <c r="Q31" s="52"/>
      <c r="R31" s="52"/>
      <c r="S31" s="52"/>
      <c r="T31" s="52"/>
      <c r="U31" s="52"/>
      <c r="V31" s="52"/>
      <c r="W31" s="52"/>
      <c r="X31" s="52"/>
      <c r="Y31" s="52"/>
      <c r="Z31" s="52"/>
      <c r="AA31" s="52"/>
      <c r="AB31" s="52"/>
    </row>
    <row r="32" spans="2:31" x14ac:dyDescent="0.25">
      <c r="B32" s="42" t="s">
        <v>113</v>
      </c>
      <c r="C32" s="280" t="s">
        <v>35</v>
      </c>
      <c r="D32" s="280"/>
      <c r="E32" s="280"/>
      <c r="F32" s="280"/>
      <c r="G32" s="280"/>
      <c r="H32" s="280"/>
      <c r="I32" s="280"/>
      <c r="J32" s="280"/>
      <c r="K32" s="280"/>
      <c r="L32" s="280"/>
      <c r="M32" s="253" t="s">
        <v>96</v>
      </c>
      <c r="N32" s="253"/>
      <c r="O32" s="253"/>
      <c r="P32" s="253"/>
      <c r="R32" s="280" t="s">
        <v>196</v>
      </c>
      <c r="S32" s="280"/>
      <c r="T32" s="280"/>
      <c r="U32" s="280"/>
      <c r="V32" s="280"/>
      <c r="W32" s="280"/>
      <c r="X32" s="280"/>
      <c r="Y32" s="280"/>
      <c r="Z32" s="280"/>
      <c r="AA32" s="280"/>
      <c r="AB32" s="280"/>
      <c r="AC32" s="253" t="s">
        <v>92</v>
      </c>
      <c r="AD32" s="253"/>
      <c r="AE32" s="253"/>
    </row>
    <row r="33" spans="2:56" x14ac:dyDescent="0.25">
      <c r="B33" s="48"/>
      <c r="C33" s="240" t="s">
        <v>94</v>
      </c>
      <c r="D33" s="240"/>
      <c r="E33" s="240"/>
      <c r="F33" s="240"/>
      <c r="G33" s="240"/>
      <c r="H33" s="240"/>
      <c r="I33" s="240"/>
      <c r="J33" s="240"/>
      <c r="K33" s="240"/>
      <c r="L33" s="240"/>
      <c r="M33" s="284">
        <v>0</v>
      </c>
      <c r="N33" s="284"/>
      <c r="O33" s="284"/>
      <c r="P33" s="284"/>
      <c r="R33" s="240" t="s">
        <v>197</v>
      </c>
      <c r="S33" s="240"/>
      <c r="T33" s="240"/>
      <c r="U33" s="240"/>
      <c r="V33" s="240"/>
      <c r="W33" s="240"/>
      <c r="X33" s="240"/>
      <c r="Y33" s="240"/>
      <c r="Z33" s="240"/>
      <c r="AA33" s="240"/>
      <c r="AB33" s="240"/>
      <c r="AC33" s="284">
        <v>0</v>
      </c>
      <c r="AD33" s="284"/>
      <c r="AE33" s="284"/>
    </row>
    <row r="34" spans="2:56" x14ac:dyDescent="0.25">
      <c r="B34" s="48"/>
      <c r="C34" s="240" t="s">
        <v>54</v>
      </c>
      <c r="D34" s="240"/>
      <c r="E34" s="240"/>
      <c r="F34" s="240"/>
      <c r="G34" s="240"/>
      <c r="H34" s="240"/>
      <c r="I34" s="240"/>
      <c r="J34" s="240"/>
      <c r="K34" s="240"/>
      <c r="L34" s="240"/>
      <c r="M34" s="286">
        <v>0</v>
      </c>
      <c r="N34" s="286"/>
      <c r="O34" s="286"/>
      <c r="P34" s="286"/>
      <c r="R34" s="240" t="s">
        <v>37</v>
      </c>
      <c r="S34" s="240"/>
      <c r="T34" s="240"/>
      <c r="U34" s="240"/>
      <c r="V34" s="240"/>
      <c r="W34" s="240"/>
      <c r="X34" s="240"/>
      <c r="Y34" s="240"/>
      <c r="Z34" s="240"/>
      <c r="AA34" s="240"/>
      <c r="AB34" s="240"/>
      <c r="AC34" s="284">
        <v>0</v>
      </c>
      <c r="AD34" s="284"/>
      <c r="AE34" s="284"/>
    </row>
    <row r="35" spans="2:56" x14ac:dyDescent="0.25">
      <c r="B35" s="48"/>
      <c r="C35" s="287" t="s">
        <v>177</v>
      </c>
      <c r="D35" s="287"/>
      <c r="E35" s="287"/>
      <c r="F35" s="287"/>
      <c r="G35" s="287"/>
      <c r="H35" s="287"/>
      <c r="I35" s="287"/>
      <c r="J35" s="288">
        <v>9.6</v>
      </c>
      <c r="K35" s="288"/>
      <c r="L35" s="288"/>
      <c r="M35" s="289">
        <f>M34*J35</f>
        <v>0</v>
      </c>
      <c r="N35" s="289"/>
      <c r="O35" s="289"/>
      <c r="P35" s="289"/>
      <c r="R35" s="240" t="s">
        <v>1</v>
      </c>
      <c r="S35" s="240"/>
      <c r="T35" s="240"/>
      <c r="U35" s="240"/>
      <c r="V35" s="240"/>
      <c r="W35" s="240"/>
      <c r="X35" s="240"/>
      <c r="Y35" s="240"/>
      <c r="Z35" s="240"/>
      <c r="AA35" s="240"/>
      <c r="AB35" s="240"/>
      <c r="AC35" s="284">
        <v>0</v>
      </c>
      <c r="AD35" s="284"/>
      <c r="AE35" s="284"/>
    </row>
    <row r="36" spans="2:56" x14ac:dyDescent="0.25">
      <c r="B36" s="48"/>
      <c r="C36" s="240" t="s">
        <v>178</v>
      </c>
      <c r="D36" s="240"/>
      <c r="E36" s="240"/>
      <c r="F36" s="240"/>
      <c r="G36" s="240"/>
      <c r="H36" s="240"/>
      <c r="I36" s="240"/>
      <c r="J36" s="240"/>
      <c r="K36" s="240"/>
      <c r="L36" s="240"/>
      <c r="M36" s="284">
        <v>0</v>
      </c>
      <c r="N36" s="284"/>
      <c r="O36" s="284"/>
      <c r="P36" s="284"/>
      <c r="R36" s="240" t="s">
        <v>0</v>
      </c>
      <c r="S36" s="240"/>
      <c r="T36" s="240"/>
      <c r="U36" s="240"/>
      <c r="V36" s="240"/>
      <c r="W36" s="240"/>
      <c r="X36" s="240"/>
      <c r="Y36" s="240"/>
      <c r="Z36" s="240"/>
      <c r="AA36" s="240"/>
      <c r="AB36" s="240"/>
      <c r="AC36" s="284">
        <v>0</v>
      </c>
      <c r="AD36" s="284"/>
      <c r="AE36" s="284"/>
    </row>
    <row r="37" spans="2:56" x14ac:dyDescent="0.25">
      <c r="B37" s="48"/>
      <c r="C37" s="285" t="s">
        <v>55</v>
      </c>
      <c r="D37" s="285"/>
      <c r="E37" s="285"/>
      <c r="F37" s="285"/>
      <c r="G37" s="285"/>
      <c r="H37" s="285"/>
      <c r="I37" s="285"/>
      <c r="J37" s="285"/>
      <c r="K37" s="285"/>
      <c r="L37" s="285"/>
      <c r="M37" s="285"/>
      <c r="N37" s="285"/>
      <c r="O37" s="285"/>
      <c r="P37" s="285"/>
      <c r="R37" s="240" t="s">
        <v>39</v>
      </c>
      <c r="S37" s="240"/>
      <c r="T37" s="240"/>
      <c r="U37" s="240"/>
      <c r="V37" s="240"/>
      <c r="W37" s="240"/>
      <c r="X37" s="240"/>
      <c r="Y37" s="240"/>
      <c r="Z37" s="240"/>
      <c r="AA37" s="240"/>
      <c r="AB37" s="240"/>
      <c r="AC37" s="284">
        <v>0</v>
      </c>
      <c r="AD37" s="284"/>
      <c r="AE37" s="284"/>
    </row>
    <row r="38" spans="2:56" x14ac:dyDescent="0.25">
      <c r="B38" s="48"/>
      <c r="C38" s="285" t="s">
        <v>56</v>
      </c>
      <c r="D38" s="285"/>
      <c r="E38" s="285"/>
      <c r="F38" s="285"/>
      <c r="G38" s="285"/>
      <c r="H38" s="285"/>
      <c r="I38" s="285"/>
      <c r="J38" s="285"/>
      <c r="K38" s="285"/>
      <c r="L38" s="285"/>
      <c r="M38" s="253" t="s">
        <v>36</v>
      </c>
      <c r="N38" s="253"/>
      <c r="O38" s="253"/>
      <c r="P38" s="253"/>
      <c r="R38" s="240" t="s">
        <v>38</v>
      </c>
      <c r="S38" s="240"/>
      <c r="T38" s="240"/>
      <c r="U38" s="240"/>
      <c r="V38" s="240"/>
      <c r="W38" s="240"/>
      <c r="X38" s="240"/>
      <c r="Y38" s="240"/>
      <c r="Z38" s="240"/>
      <c r="AA38" s="240"/>
      <c r="AB38" s="240"/>
      <c r="AC38" s="284">
        <v>0</v>
      </c>
      <c r="AD38" s="284"/>
      <c r="AE38" s="284"/>
    </row>
    <row r="39" spans="2:56" x14ac:dyDescent="0.25">
      <c r="B39" s="48"/>
      <c r="C39" s="290"/>
      <c r="D39" s="290"/>
      <c r="E39" s="290"/>
      <c r="F39" s="290"/>
      <c r="G39" s="290"/>
      <c r="H39" s="290"/>
      <c r="I39" s="290"/>
      <c r="J39" s="290"/>
      <c r="K39" s="290"/>
      <c r="L39" s="290"/>
      <c r="M39" s="284">
        <v>0</v>
      </c>
      <c r="N39" s="284"/>
      <c r="O39" s="284"/>
      <c r="P39" s="284"/>
      <c r="R39" s="240" t="s">
        <v>31</v>
      </c>
      <c r="S39" s="240"/>
      <c r="T39" s="240"/>
      <c r="U39" s="240"/>
      <c r="V39" s="240"/>
      <c r="W39" s="240"/>
      <c r="X39" s="240"/>
      <c r="Y39" s="240"/>
      <c r="Z39" s="240"/>
      <c r="AA39" s="240"/>
      <c r="AB39" s="240"/>
      <c r="AC39" s="284">
        <v>0</v>
      </c>
      <c r="AD39" s="284"/>
      <c r="AE39" s="284"/>
    </row>
    <row r="40" spans="2:56" x14ac:dyDescent="0.25">
      <c r="B40" s="48"/>
      <c r="C40" s="290"/>
      <c r="D40" s="290"/>
      <c r="E40" s="290"/>
      <c r="F40" s="290"/>
      <c r="G40" s="290"/>
      <c r="H40" s="290"/>
      <c r="I40" s="290"/>
      <c r="J40" s="290"/>
      <c r="K40" s="290"/>
      <c r="L40" s="290"/>
      <c r="M40" s="284">
        <v>0</v>
      </c>
      <c r="N40" s="284"/>
      <c r="O40" s="284"/>
      <c r="P40" s="284"/>
      <c r="R40" s="240" t="s">
        <v>32</v>
      </c>
      <c r="S40" s="240"/>
      <c r="T40" s="240"/>
      <c r="U40" s="240"/>
      <c r="V40" s="240"/>
      <c r="W40" s="240"/>
      <c r="X40" s="240"/>
      <c r="Y40" s="240"/>
      <c r="Z40" s="240"/>
      <c r="AA40" s="240"/>
      <c r="AB40" s="240"/>
      <c r="AC40" s="284">
        <v>0</v>
      </c>
      <c r="AD40" s="284"/>
      <c r="AE40" s="284"/>
      <c r="AF40" s="51"/>
      <c r="BD40" s="53" t="s">
        <v>168</v>
      </c>
    </row>
    <row r="41" spans="2:56" x14ac:dyDescent="0.25">
      <c r="B41" s="48"/>
      <c r="C41" s="290"/>
      <c r="D41" s="290"/>
      <c r="E41" s="290"/>
      <c r="F41" s="290"/>
      <c r="G41" s="290"/>
      <c r="H41" s="290"/>
      <c r="I41" s="290"/>
      <c r="J41" s="290"/>
      <c r="K41" s="290"/>
      <c r="L41" s="290"/>
      <c r="M41" s="291"/>
      <c r="N41" s="291"/>
      <c r="O41" s="291"/>
      <c r="P41" s="291"/>
      <c r="R41" s="292" t="s">
        <v>196</v>
      </c>
      <c r="S41" s="292"/>
      <c r="T41" s="292"/>
      <c r="U41" s="292"/>
      <c r="V41" s="292"/>
      <c r="W41" s="292"/>
      <c r="X41" s="292"/>
      <c r="Y41" s="292"/>
      <c r="Z41" s="292"/>
      <c r="AA41" s="292"/>
      <c r="AB41" s="292"/>
      <c r="AC41" s="293">
        <f>SUM(AC33:AE40)</f>
        <v>0</v>
      </c>
      <c r="AD41" s="293"/>
      <c r="AE41" s="293"/>
    </row>
    <row r="42" spans="2:56" x14ac:dyDescent="0.25">
      <c r="C42" s="298"/>
      <c r="D42" s="298"/>
      <c r="E42" s="298"/>
      <c r="F42" s="298"/>
      <c r="G42" s="298"/>
      <c r="H42" s="298"/>
      <c r="I42" s="298"/>
      <c r="J42" s="298"/>
      <c r="K42" s="298"/>
      <c r="L42" s="298"/>
      <c r="M42" s="299"/>
      <c r="N42" s="299"/>
      <c r="O42" s="299"/>
      <c r="P42" s="299"/>
      <c r="R42" s="300" t="s">
        <v>209</v>
      </c>
      <c r="S42" s="300"/>
      <c r="T42" s="300"/>
      <c r="U42" s="300"/>
      <c r="V42" s="300"/>
      <c r="W42" s="300"/>
      <c r="X42" s="300"/>
      <c r="Y42" s="300"/>
      <c r="Z42" s="300"/>
      <c r="AA42" s="300"/>
      <c r="AB42" s="300"/>
      <c r="AC42" s="293">
        <f>AC46*0.7</f>
        <v>0</v>
      </c>
      <c r="AD42" s="293"/>
      <c r="AE42" s="293"/>
    </row>
    <row r="43" spans="2:56" x14ac:dyDescent="0.25">
      <c r="C43" s="292" t="s">
        <v>139</v>
      </c>
      <c r="D43" s="292"/>
      <c r="E43" s="292"/>
      <c r="F43" s="292"/>
      <c r="G43" s="292"/>
      <c r="H43" s="292"/>
      <c r="I43" s="292"/>
      <c r="J43" s="292"/>
      <c r="K43" s="292"/>
      <c r="L43" s="294"/>
      <c r="M43" s="295">
        <f>M33+M35+(M36*0.8)+M39+M40+M41+M42</f>
        <v>0</v>
      </c>
      <c r="N43" s="296"/>
      <c r="O43" s="296"/>
      <c r="P43" s="297"/>
      <c r="R43" s="298" t="s">
        <v>40</v>
      </c>
      <c r="S43" s="298"/>
      <c r="T43" s="298"/>
      <c r="U43" s="298"/>
      <c r="V43" s="298"/>
      <c r="W43" s="298"/>
      <c r="X43" s="298"/>
      <c r="Y43" s="298"/>
      <c r="Z43" s="298"/>
      <c r="AA43" s="298"/>
      <c r="AB43" s="298"/>
      <c r="AC43" s="299">
        <f>M35</f>
        <v>0</v>
      </c>
      <c r="AD43" s="299"/>
      <c r="AE43" s="299"/>
    </row>
    <row r="44" spans="2:56" x14ac:dyDescent="0.25">
      <c r="C44" s="302" t="s">
        <v>41</v>
      </c>
      <c r="D44" s="302"/>
      <c r="E44" s="302"/>
      <c r="F44" s="302"/>
      <c r="G44" s="302"/>
      <c r="H44" s="302"/>
      <c r="I44" s="302"/>
      <c r="J44" s="302"/>
      <c r="K44" s="302"/>
      <c r="L44" s="303"/>
      <c r="M44" s="293">
        <f>AC46-M43</f>
        <v>0</v>
      </c>
      <c r="N44" s="293"/>
      <c r="O44" s="293"/>
      <c r="P44" s="293"/>
      <c r="R44" s="298" t="s">
        <v>210</v>
      </c>
      <c r="S44" s="298"/>
      <c r="T44" s="298"/>
      <c r="U44" s="298"/>
      <c r="V44" s="298"/>
      <c r="W44" s="298"/>
      <c r="X44" s="298"/>
      <c r="Y44" s="298"/>
      <c r="Z44" s="298"/>
      <c r="AA44" s="298"/>
      <c r="AB44" s="298"/>
      <c r="AC44" s="299">
        <f>M36*0.8</f>
        <v>0</v>
      </c>
      <c r="AD44" s="299"/>
      <c r="AE44" s="299"/>
    </row>
    <row r="45" spans="2:56" ht="5.25" customHeight="1" x14ac:dyDescent="0.25">
      <c r="B45" s="48"/>
      <c r="R45" s="74"/>
      <c r="S45" s="74"/>
      <c r="T45" s="74"/>
      <c r="U45" s="74"/>
      <c r="V45" s="74"/>
      <c r="W45" s="74"/>
      <c r="X45" s="74"/>
      <c r="Y45" s="74"/>
      <c r="Z45" s="74"/>
      <c r="AA45" s="74"/>
      <c r="AB45" s="74"/>
      <c r="AF45" s="52"/>
      <c r="AG45" s="55"/>
    </row>
    <row r="46" spans="2:56" x14ac:dyDescent="0.25">
      <c r="B46" s="48"/>
      <c r="C46" s="307" t="s">
        <v>204</v>
      </c>
      <c r="D46" s="307"/>
      <c r="E46" s="307"/>
      <c r="F46" s="307"/>
      <c r="G46" s="307"/>
      <c r="H46" s="307"/>
      <c r="I46" s="307"/>
      <c r="J46" s="307"/>
      <c r="K46" s="307"/>
      <c r="L46" s="308"/>
      <c r="M46" s="304">
        <f>ROUNDDOWN(IF(M44&lt;0,0,IF((AC46*0.7)&gt;M44,M44,AC46*0.7)),0)</f>
        <v>0</v>
      </c>
      <c r="N46" s="305"/>
      <c r="O46" s="305"/>
      <c r="P46" s="306"/>
      <c r="R46" s="300" t="s">
        <v>140</v>
      </c>
      <c r="S46" s="300"/>
      <c r="T46" s="300"/>
      <c r="U46" s="300"/>
      <c r="V46" s="300"/>
      <c r="W46" s="300"/>
      <c r="X46" s="300"/>
      <c r="Y46" s="300"/>
      <c r="Z46" s="300"/>
      <c r="AA46" s="300"/>
      <c r="AB46" s="301"/>
      <c r="AC46" s="293">
        <f>SUM(AC41)+AC43+AC44</f>
        <v>0</v>
      </c>
      <c r="AD46" s="293"/>
      <c r="AE46" s="293"/>
      <c r="AF46" s="52"/>
    </row>
    <row r="47" spans="2:56" ht="4.5" customHeight="1" x14ac:dyDescent="0.25">
      <c r="B47" s="48"/>
      <c r="C47" s="52"/>
      <c r="D47" s="52"/>
      <c r="E47" s="52"/>
      <c r="F47" s="52"/>
      <c r="G47" s="52"/>
      <c r="H47" s="52"/>
      <c r="I47" s="52"/>
      <c r="J47" s="52"/>
      <c r="K47" s="52"/>
      <c r="L47" s="52"/>
      <c r="M47" s="52"/>
      <c r="N47" s="52"/>
      <c r="O47" s="52"/>
      <c r="P47" s="49"/>
      <c r="Q47" s="52"/>
      <c r="R47" s="52"/>
      <c r="S47" s="52"/>
      <c r="T47" s="52"/>
      <c r="U47" s="52"/>
      <c r="V47" s="52"/>
      <c r="W47" s="52"/>
      <c r="X47" s="52"/>
      <c r="Y47" s="52"/>
      <c r="Z47" s="52"/>
      <c r="AA47" s="52"/>
      <c r="AB47" s="52"/>
      <c r="AC47" s="52"/>
      <c r="AD47" s="52"/>
      <c r="AE47" s="52"/>
    </row>
    <row r="48" spans="2:56" x14ac:dyDescent="0.25">
      <c r="B48" s="48" t="s">
        <v>114</v>
      </c>
      <c r="C48" s="48" t="s">
        <v>97</v>
      </c>
      <c r="D48" s="49"/>
      <c r="E48" s="49"/>
      <c r="F48" s="49"/>
      <c r="G48" s="49"/>
      <c r="H48" s="49"/>
      <c r="I48" s="49"/>
      <c r="J48" s="49"/>
      <c r="K48" s="49"/>
      <c r="L48" s="49"/>
      <c r="M48" s="49"/>
      <c r="N48" s="49"/>
      <c r="O48" s="49"/>
      <c r="P48" s="50"/>
      <c r="Q48" s="49"/>
      <c r="R48" s="49"/>
      <c r="S48" s="49"/>
      <c r="T48" s="49"/>
      <c r="U48" s="49"/>
      <c r="V48" s="49"/>
      <c r="W48" s="49"/>
      <c r="X48" s="49"/>
      <c r="Y48" s="49"/>
      <c r="Z48" s="49"/>
      <c r="AA48" s="49"/>
      <c r="AB48" s="49"/>
      <c r="AC48" s="49"/>
      <c r="AD48" s="52"/>
      <c r="AE48" s="52"/>
    </row>
    <row r="49" spans="2:31" x14ac:dyDescent="0.25">
      <c r="B49" s="48"/>
      <c r="C49" s="323" t="s">
        <v>98</v>
      </c>
      <c r="D49" s="323"/>
      <c r="E49" s="323"/>
      <c r="F49" s="323"/>
      <c r="H49" s="324"/>
      <c r="I49" s="324"/>
      <c r="J49" s="324"/>
      <c r="K49" s="324"/>
      <c r="L49" s="324"/>
      <c r="M49" s="324"/>
      <c r="N49" s="324"/>
      <c r="O49" s="324"/>
      <c r="P49" s="324"/>
      <c r="R49" s="323" t="s">
        <v>100</v>
      </c>
      <c r="S49" s="323"/>
      <c r="T49" s="323"/>
      <c r="U49" s="323"/>
      <c r="V49" s="323"/>
      <c r="W49" s="324"/>
      <c r="X49" s="324"/>
      <c r="Y49" s="324"/>
      <c r="Z49" s="324"/>
      <c r="AA49" s="324"/>
      <c r="AB49" s="324"/>
      <c r="AC49" s="324"/>
      <c r="AD49" s="324"/>
      <c r="AE49" s="324"/>
    </row>
    <row r="50" spans="2:31" x14ac:dyDescent="0.25">
      <c r="B50" s="48"/>
      <c r="C50" s="323" t="s">
        <v>99</v>
      </c>
      <c r="D50" s="323"/>
      <c r="E50" s="323"/>
      <c r="F50" s="323"/>
      <c r="H50" s="324"/>
      <c r="I50" s="324"/>
      <c r="J50" s="324"/>
      <c r="K50" s="324"/>
      <c r="L50" s="324"/>
      <c r="M50" s="324"/>
      <c r="N50" s="324"/>
      <c r="O50" s="324"/>
      <c r="P50" s="324"/>
      <c r="R50" s="323" t="s">
        <v>101</v>
      </c>
      <c r="S50" s="323"/>
      <c r="T50" s="323"/>
      <c r="U50" s="323"/>
      <c r="V50" s="323"/>
      <c r="W50" s="324"/>
      <c r="X50" s="324"/>
      <c r="Y50" s="324"/>
      <c r="Z50" s="324"/>
      <c r="AA50" s="324"/>
      <c r="AB50" s="324"/>
      <c r="AC50" s="324"/>
      <c r="AD50" s="324"/>
      <c r="AE50" s="324"/>
    </row>
    <row r="51" spans="2:31" ht="4.5" customHeight="1" x14ac:dyDescent="0.25">
      <c r="B51" s="48"/>
      <c r="C51" s="52"/>
      <c r="D51" s="52"/>
      <c r="E51" s="52"/>
      <c r="F51" s="52"/>
      <c r="G51" s="52"/>
      <c r="H51" s="52"/>
      <c r="I51" s="52"/>
      <c r="J51" s="52"/>
      <c r="K51" s="52"/>
      <c r="L51" s="52"/>
      <c r="M51" s="52"/>
      <c r="N51" s="52"/>
      <c r="O51" s="52"/>
      <c r="P51" s="57"/>
      <c r="Q51" s="52"/>
      <c r="R51" s="52"/>
      <c r="S51" s="52"/>
      <c r="T51" s="52"/>
      <c r="U51" s="52"/>
      <c r="V51" s="52"/>
      <c r="W51" s="52"/>
      <c r="X51" s="52"/>
      <c r="Y51" s="52"/>
      <c r="Z51" s="52"/>
      <c r="AA51" s="52"/>
      <c r="AB51" s="52"/>
      <c r="AC51" s="52"/>
      <c r="AD51" s="52"/>
      <c r="AE51" s="52"/>
    </row>
    <row r="52" spans="2:31" x14ac:dyDescent="0.25">
      <c r="B52" s="48"/>
      <c r="C52" s="309" t="s">
        <v>103</v>
      </c>
      <c r="D52" s="310"/>
      <c r="E52" s="310"/>
      <c r="F52" s="310"/>
      <c r="G52" s="310"/>
      <c r="H52" s="310"/>
      <c r="I52" s="310"/>
      <c r="J52" s="310"/>
      <c r="K52" s="310"/>
      <c r="L52" s="310"/>
      <c r="M52" s="310"/>
      <c r="N52" s="310"/>
      <c r="O52" s="58"/>
      <c r="P52" s="89" t="s">
        <v>104</v>
      </c>
      <c r="Q52" s="90"/>
      <c r="R52" s="90"/>
      <c r="S52" s="90"/>
      <c r="T52" s="90"/>
      <c r="U52" s="90"/>
      <c r="V52" s="90"/>
      <c r="W52" s="90"/>
      <c r="X52" s="90"/>
      <c r="Y52" s="91"/>
      <c r="Z52" s="92"/>
      <c r="AA52" s="311" t="s">
        <v>122</v>
      </c>
      <c r="AB52" s="311"/>
      <c r="AC52" s="311"/>
      <c r="AD52" s="311"/>
      <c r="AE52" s="311"/>
    </row>
    <row r="53" spans="2:31" ht="15" customHeight="1" x14ac:dyDescent="0.25">
      <c r="B53" s="48" t="s">
        <v>115</v>
      </c>
      <c r="C53" s="327" t="s">
        <v>109</v>
      </c>
      <c r="D53" s="328"/>
      <c r="E53" s="328"/>
      <c r="F53" s="328"/>
      <c r="G53" s="328"/>
      <c r="H53" s="328"/>
      <c r="I53" s="328"/>
      <c r="J53" s="328"/>
      <c r="K53" s="328"/>
      <c r="L53" s="328"/>
      <c r="M53" s="328"/>
      <c r="N53" s="151" t="b">
        <v>0</v>
      </c>
      <c r="O53" s="54" t="s">
        <v>118</v>
      </c>
      <c r="P53" s="325" t="s">
        <v>105</v>
      </c>
      <c r="Q53" s="325"/>
      <c r="R53" s="325"/>
      <c r="S53" s="325"/>
      <c r="T53" s="325"/>
      <c r="U53" s="325"/>
      <c r="V53" s="325"/>
      <c r="W53" s="325"/>
      <c r="X53" s="325"/>
      <c r="Y53" s="325"/>
      <c r="Z53" s="154" t="b">
        <v>0</v>
      </c>
      <c r="AA53" s="312" t="str">
        <f>IF(AND(I5&lt;&gt;0,AC5&lt;&gt;0,K6&lt;&gt;0,AC6&lt;&gt;0,J8&lt;&gt;0,M44&gt;0,H50&lt;&gt;0,N53=TRUE,Z53=TRUE,Z54=TRUE,Z55=TRUE,Z56=TRUE,Z57=TRUE,M46&gt;200)=TRUE,"Der Antrag ist vollständig und nach erster Prüfung korrekt!","Der Antrag ist nicht vollständig bzw. nicht förderfähig!")</f>
        <v>Der Antrag ist nicht vollständig bzw. nicht förderfähig!</v>
      </c>
      <c r="AB53" s="313"/>
      <c r="AC53" s="313"/>
      <c r="AD53" s="313"/>
      <c r="AE53" s="314"/>
    </row>
    <row r="54" spans="2:31" x14ac:dyDescent="0.25">
      <c r="B54" s="48"/>
      <c r="C54" s="327" t="s">
        <v>110</v>
      </c>
      <c r="D54" s="328"/>
      <c r="E54" s="328"/>
      <c r="F54" s="328"/>
      <c r="G54" s="328"/>
      <c r="H54" s="328"/>
      <c r="I54" s="328"/>
      <c r="J54" s="328"/>
      <c r="K54" s="328"/>
      <c r="L54" s="328"/>
      <c r="M54" s="328"/>
      <c r="N54" s="152"/>
      <c r="O54" s="54" t="s">
        <v>119</v>
      </c>
      <c r="P54" s="325" t="s">
        <v>106</v>
      </c>
      <c r="Q54" s="325"/>
      <c r="R54" s="325"/>
      <c r="S54" s="325"/>
      <c r="T54" s="325"/>
      <c r="U54" s="325"/>
      <c r="V54" s="325"/>
      <c r="W54" s="325"/>
      <c r="X54" s="325"/>
      <c r="Y54" s="325"/>
      <c r="Z54" s="154" t="b">
        <v>0</v>
      </c>
      <c r="AA54" s="315"/>
      <c r="AB54" s="316"/>
      <c r="AC54" s="316"/>
      <c r="AD54" s="316"/>
      <c r="AE54" s="317"/>
    </row>
    <row r="55" spans="2:31" x14ac:dyDescent="0.25">
      <c r="B55" s="48" t="s">
        <v>116</v>
      </c>
      <c r="C55" s="327" t="s">
        <v>211</v>
      </c>
      <c r="D55" s="328"/>
      <c r="E55" s="328"/>
      <c r="F55" s="328"/>
      <c r="G55" s="328"/>
      <c r="H55" s="328"/>
      <c r="I55" s="328"/>
      <c r="J55" s="328"/>
      <c r="K55" s="328"/>
      <c r="L55" s="328"/>
      <c r="M55" s="328"/>
      <c r="N55" s="151" t="b">
        <v>0</v>
      </c>
      <c r="O55" s="54" t="s">
        <v>120</v>
      </c>
      <c r="P55" s="325" t="s">
        <v>107</v>
      </c>
      <c r="Q55" s="325"/>
      <c r="R55" s="325"/>
      <c r="S55" s="325"/>
      <c r="T55" s="325"/>
      <c r="U55" s="325"/>
      <c r="V55" s="325"/>
      <c r="W55" s="325"/>
      <c r="X55" s="325"/>
      <c r="Y55" s="325"/>
      <c r="Z55" s="154" t="b">
        <v>0</v>
      </c>
      <c r="AA55" s="315"/>
      <c r="AB55" s="316"/>
      <c r="AC55" s="316"/>
      <c r="AD55" s="316"/>
      <c r="AE55" s="317"/>
    </row>
    <row r="56" spans="2:31" x14ac:dyDescent="0.25">
      <c r="B56" s="48"/>
      <c r="C56" s="327" t="s">
        <v>212</v>
      </c>
      <c r="D56" s="328"/>
      <c r="E56" s="328"/>
      <c r="F56" s="328"/>
      <c r="G56" s="328"/>
      <c r="H56" s="328"/>
      <c r="I56" s="328"/>
      <c r="J56" s="328"/>
      <c r="K56" s="328"/>
      <c r="L56" s="328"/>
      <c r="M56" s="328"/>
      <c r="N56" s="152"/>
      <c r="O56" s="54" t="s">
        <v>128</v>
      </c>
      <c r="P56" s="325" t="s">
        <v>108</v>
      </c>
      <c r="Q56" s="325"/>
      <c r="R56" s="325"/>
      <c r="S56" s="325"/>
      <c r="T56" s="325"/>
      <c r="U56" s="325"/>
      <c r="V56" s="325"/>
      <c r="W56" s="325"/>
      <c r="X56" s="325"/>
      <c r="Y56" s="325"/>
      <c r="Z56" s="154" t="b">
        <v>0</v>
      </c>
      <c r="AA56" s="315"/>
      <c r="AB56" s="316"/>
      <c r="AC56" s="316"/>
      <c r="AD56" s="316"/>
      <c r="AE56" s="317"/>
    </row>
    <row r="57" spans="2:31" x14ac:dyDescent="0.25">
      <c r="B57" s="99" t="s">
        <v>117</v>
      </c>
      <c r="C57" s="329" t="s">
        <v>214</v>
      </c>
      <c r="D57" s="330"/>
      <c r="E57" s="330"/>
      <c r="F57" s="330"/>
      <c r="G57" s="330"/>
      <c r="H57" s="330"/>
      <c r="I57" s="330"/>
      <c r="J57" s="330"/>
      <c r="K57" s="330"/>
      <c r="L57" s="330"/>
      <c r="M57" s="330"/>
      <c r="N57" s="153" t="b">
        <v>0</v>
      </c>
      <c r="O57" s="60" t="s">
        <v>213</v>
      </c>
      <c r="P57" s="326" t="s">
        <v>242</v>
      </c>
      <c r="Q57" s="326"/>
      <c r="R57" s="326"/>
      <c r="S57" s="326"/>
      <c r="T57" s="326"/>
      <c r="U57" s="326"/>
      <c r="V57" s="326"/>
      <c r="W57" s="326"/>
      <c r="X57" s="326"/>
      <c r="Y57" s="326"/>
      <c r="Z57" s="155" t="b">
        <v>0</v>
      </c>
      <c r="AA57" s="318"/>
      <c r="AB57" s="319"/>
      <c r="AC57" s="319"/>
      <c r="AD57" s="319"/>
      <c r="AE57" s="320"/>
    </row>
    <row r="58" spans="2:31" x14ac:dyDescent="0.25">
      <c r="C58" s="72"/>
      <c r="D58" s="72"/>
      <c r="E58" s="72"/>
      <c r="F58" s="72"/>
      <c r="G58" s="72"/>
      <c r="H58" s="72"/>
      <c r="I58" s="72"/>
      <c r="J58" s="72"/>
      <c r="K58" s="72"/>
      <c r="L58" s="72"/>
      <c r="M58" s="72"/>
    </row>
    <row r="59" spans="2:31" x14ac:dyDescent="0.25">
      <c r="E59" s="49"/>
      <c r="F59" s="49"/>
      <c r="G59" s="49"/>
      <c r="H59" s="49"/>
      <c r="I59" s="49"/>
      <c r="J59" s="49"/>
      <c r="K59" s="49"/>
      <c r="U59" s="49"/>
      <c r="V59" s="49"/>
      <c r="W59" s="49"/>
      <c r="X59" s="49"/>
      <c r="Y59" s="49"/>
      <c r="Z59" s="49"/>
      <c r="AA59" s="49"/>
      <c r="AB59" s="49"/>
      <c r="AC59" s="49"/>
    </row>
    <row r="60" spans="2:31" ht="147.75" customHeight="1" x14ac:dyDescent="0.25">
      <c r="C60" s="321" t="s">
        <v>167</v>
      </c>
      <c r="D60" s="321"/>
      <c r="E60" s="321"/>
      <c r="F60" s="321"/>
      <c r="G60" s="321"/>
      <c r="H60" s="321"/>
      <c r="I60" s="321"/>
      <c r="J60" s="321"/>
      <c r="K60" s="321"/>
      <c r="L60" s="321"/>
      <c r="M60" s="321"/>
      <c r="N60" s="321"/>
      <c r="O60" s="321"/>
      <c r="P60" s="321"/>
      <c r="Q60" s="321"/>
      <c r="R60" s="321"/>
      <c r="S60" s="321"/>
      <c r="T60" s="321"/>
      <c r="U60" s="321"/>
      <c r="V60" s="321"/>
      <c r="W60" s="321"/>
      <c r="X60" s="321"/>
      <c r="Y60" s="321"/>
      <c r="Z60" s="321"/>
      <c r="AA60" s="321"/>
      <c r="AB60" s="321"/>
      <c r="AC60" s="321"/>
      <c r="AD60" s="321"/>
      <c r="AE60" s="321"/>
    </row>
    <row r="61" spans="2:31" x14ac:dyDescent="0.25">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row>
    <row r="62" spans="2:31" ht="32.25" customHeight="1" x14ac:dyDescent="0.25">
      <c r="C62" s="94"/>
      <c r="D62" s="94"/>
      <c r="E62" s="94"/>
      <c r="F62" s="94"/>
      <c r="G62" s="94"/>
      <c r="H62" s="94"/>
      <c r="I62" s="94"/>
      <c r="J62" s="94"/>
      <c r="K62" s="94"/>
      <c r="L62" s="94"/>
      <c r="N62" s="93"/>
      <c r="O62" s="93"/>
      <c r="P62" s="93"/>
      <c r="Q62" s="93"/>
      <c r="R62" s="93"/>
      <c r="S62" s="93"/>
      <c r="T62" s="93"/>
      <c r="U62" s="93"/>
      <c r="V62" s="93"/>
      <c r="W62" s="93"/>
      <c r="X62" s="93"/>
      <c r="Y62" s="93"/>
      <c r="Z62" s="93"/>
      <c r="AA62" s="93"/>
      <c r="AB62" s="93"/>
      <c r="AC62" s="93"/>
      <c r="AD62" s="93"/>
      <c r="AE62" s="93"/>
    </row>
    <row r="63" spans="2:31" ht="17.25" customHeight="1" x14ac:dyDescent="0.25">
      <c r="C63" s="322" t="s">
        <v>125</v>
      </c>
      <c r="D63" s="322"/>
      <c r="E63" s="322"/>
      <c r="F63" s="322"/>
      <c r="G63" s="322"/>
      <c r="H63" s="322"/>
      <c r="I63" s="322"/>
      <c r="J63" s="322"/>
      <c r="K63" s="322"/>
      <c r="L63" s="322"/>
      <c r="M63" s="42"/>
      <c r="N63" s="322" t="s">
        <v>223</v>
      </c>
      <c r="O63" s="322"/>
      <c r="P63" s="322"/>
      <c r="Q63" s="322"/>
      <c r="R63" s="322"/>
      <c r="S63" s="322"/>
      <c r="T63" s="322"/>
      <c r="U63" s="322"/>
      <c r="V63" s="322"/>
      <c r="W63" s="322"/>
      <c r="X63" s="322"/>
      <c r="Y63" s="322"/>
      <c r="Z63" s="322"/>
      <c r="AA63" s="322"/>
      <c r="AB63" s="322"/>
      <c r="AC63" s="322"/>
      <c r="AD63" s="322"/>
      <c r="AE63" s="322"/>
    </row>
    <row r="65" spans="2:35" x14ac:dyDescent="0.25">
      <c r="B65" s="335" t="s">
        <v>247</v>
      </c>
      <c r="C65" s="335"/>
      <c r="D65" s="335"/>
      <c r="E65" s="335"/>
      <c r="F65" s="335"/>
      <c r="G65" s="335"/>
      <c r="H65" s="335"/>
      <c r="I65" s="335"/>
      <c r="J65" s="335"/>
      <c r="K65" s="335"/>
      <c r="L65" s="335"/>
      <c r="M65" s="335"/>
      <c r="N65" s="335"/>
      <c r="O65" s="335"/>
      <c r="P65" s="335"/>
      <c r="Q65" s="335"/>
      <c r="R65" s="335"/>
      <c r="S65" s="335"/>
      <c r="T65" s="335"/>
      <c r="U65" s="335"/>
      <c r="V65" s="335"/>
      <c r="W65" s="335"/>
      <c r="X65" s="335"/>
      <c r="Y65" s="335"/>
      <c r="Z65" s="335"/>
      <c r="AA65" s="335"/>
      <c r="AB65" s="335"/>
      <c r="AC65" s="335"/>
      <c r="AD65" s="335"/>
      <c r="AE65" s="335"/>
      <c r="AF65" s="51"/>
    </row>
    <row r="66" spans="2:35" ht="8.1" customHeight="1" thickBot="1" x14ac:dyDescent="0.3"/>
    <row r="67" spans="2:35" ht="8.1" customHeight="1" x14ac:dyDescent="0.25">
      <c r="B67" s="131"/>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3"/>
    </row>
    <row r="68" spans="2:35" ht="30" customHeight="1" x14ac:dyDescent="0.25">
      <c r="B68" s="134"/>
      <c r="C68" s="331" t="s">
        <v>142</v>
      </c>
      <c r="D68" s="331"/>
      <c r="E68" s="331"/>
      <c r="F68" s="331"/>
      <c r="G68" s="331"/>
      <c r="H68" s="331"/>
      <c r="I68" s="331"/>
      <c r="J68" s="332"/>
      <c r="K68" s="333"/>
      <c r="L68" s="333"/>
      <c r="M68" s="333"/>
      <c r="N68" s="333"/>
      <c r="O68" s="333"/>
      <c r="P68" s="333"/>
      <c r="Q68" s="333"/>
      <c r="R68" s="333"/>
      <c r="S68" s="334"/>
      <c r="U68" s="336" t="s">
        <v>123</v>
      </c>
      <c r="V68" s="336"/>
      <c r="W68" s="336"/>
      <c r="X68" s="336"/>
      <c r="Y68" s="336"/>
      <c r="Z68" s="336"/>
      <c r="AA68" s="336"/>
      <c r="AB68" s="336"/>
      <c r="AC68" s="336"/>
      <c r="AD68" s="336"/>
      <c r="AE68" s="135"/>
      <c r="AG68" s="62"/>
      <c r="AH68" s="62"/>
      <c r="AI68" s="62"/>
    </row>
    <row r="69" spans="2:35" ht="30" customHeight="1" x14ac:dyDescent="0.25">
      <c r="B69" s="134"/>
      <c r="C69" s="331" t="s">
        <v>41</v>
      </c>
      <c r="D69" s="331"/>
      <c r="E69" s="331"/>
      <c r="F69" s="331"/>
      <c r="G69" s="331"/>
      <c r="H69" s="331"/>
      <c r="I69" s="331"/>
      <c r="J69" s="332"/>
      <c r="K69" s="333"/>
      <c r="L69" s="333"/>
      <c r="M69" s="333"/>
      <c r="N69" s="333"/>
      <c r="O69" s="333"/>
      <c r="P69" s="333"/>
      <c r="Q69" s="333"/>
      <c r="R69" s="333"/>
      <c r="S69" s="334"/>
      <c r="U69" s="337"/>
      <c r="V69" s="338"/>
      <c r="W69" s="338"/>
      <c r="X69" s="338"/>
      <c r="Y69" s="338"/>
      <c r="Z69" s="338"/>
      <c r="AA69" s="338"/>
      <c r="AB69" s="338"/>
      <c r="AC69" s="338"/>
      <c r="AD69" s="339"/>
      <c r="AE69" s="135"/>
    </row>
    <row r="70" spans="2:35" ht="30" customHeight="1" x14ac:dyDescent="0.25">
      <c r="B70" s="134"/>
      <c r="C70" s="331" t="s">
        <v>198</v>
      </c>
      <c r="D70" s="331"/>
      <c r="E70" s="331"/>
      <c r="F70" s="331"/>
      <c r="G70" s="331"/>
      <c r="H70" s="331"/>
      <c r="I70" s="331"/>
      <c r="J70" s="332"/>
      <c r="K70" s="333"/>
      <c r="L70" s="333"/>
      <c r="M70" s="333"/>
      <c r="N70" s="333"/>
      <c r="O70" s="333"/>
      <c r="P70" s="333"/>
      <c r="Q70" s="333"/>
      <c r="R70" s="333"/>
      <c r="S70" s="334"/>
      <c r="Y70" s="340" t="s">
        <v>124</v>
      </c>
      <c r="Z70" s="340"/>
      <c r="AA70" s="340"/>
      <c r="AB70" s="340"/>
      <c r="AC70" s="340"/>
      <c r="AD70" s="340"/>
      <c r="AE70" s="135"/>
      <c r="AF70" s="63"/>
    </row>
    <row r="71" spans="2:35" x14ac:dyDescent="0.25">
      <c r="B71" s="134"/>
      <c r="AE71" s="135"/>
    </row>
    <row r="72" spans="2:35" ht="42.75" customHeight="1" x14ac:dyDescent="0.25">
      <c r="B72" s="134"/>
      <c r="C72" s="43" t="s">
        <v>127</v>
      </c>
      <c r="U72" s="127" t="s">
        <v>125</v>
      </c>
      <c r="V72" s="127"/>
      <c r="W72" s="127"/>
      <c r="X72" s="52"/>
      <c r="Y72" s="127" t="s">
        <v>126</v>
      </c>
      <c r="Z72" s="127"/>
      <c r="AA72" s="127"/>
      <c r="AB72" s="127"/>
      <c r="AC72" s="127"/>
      <c r="AD72" s="127"/>
      <c r="AE72" s="135"/>
    </row>
    <row r="73" spans="2:35" x14ac:dyDescent="0.25">
      <c r="B73" s="134"/>
      <c r="C73" s="64"/>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6"/>
      <c r="AE73" s="135"/>
    </row>
    <row r="74" spans="2:35" x14ac:dyDescent="0.25">
      <c r="B74" s="134"/>
      <c r="C74" s="67"/>
      <c r="AD74" s="68"/>
      <c r="AE74" s="135"/>
    </row>
    <row r="75" spans="2:35" ht="14.25" customHeight="1" x14ac:dyDescent="0.25">
      <c r="B75" s="134"/>
      <c r="C75" s="67"/>
      <c r="AD75" s="68"/>
      <c r="AE75" s="135"/>
    </row>
    <row r="76" spans="2:35" ht="18" customHeight="1" x14ac:dyDescent="0.25">
      <c r="B76" s="134"/>
      <c r="C76" s="69"/>
      <c r="D76" s="70"/>
      <c r="E76" s="70"/>
      <c r="F76" s="70"/>
      <c r="G76" s="70"/>
      <c r="H76" s="70"/>
      <c r="I76" s="70"/>
      <c r="J76" s="70"/>
      <c r="K76" s="70"/>
      <c r="L76" s="70"/>
      <c r="M76" s="70"/>
      <c r="N76" s="70"/>
      <c r="O76" s="70"/>
      <c r="P76" s="70"/>
      <c r="Q76" s="70"/>
      <c r="R76" s="70"/>
      <c r="S76" s="70"/>
      <c r="T76" s="70"/>
      <c r="U76" s="70"/>
      <c r="V76" s="70"/>
      <c r="W76" s="70"/>
      <c r="X76" s="70"/>
      <c r="Y76" s="70"/>
      <c r="Z76" s="70"/>
      <c r="AA76" s="70"/>
      <c r="AB76" s="70"/>
      <c r="AC76" s="70"/>
      <c r="AD76" s="71"/>
      <c r="AE76" s="135"/>
    </row>
    <row r="77" spans="2:35" ht="8.1" customHeight="1" thickBot="1" x14ac:dyDescent="0.3">
      <c r="B77" s="136"/>
      <c r="C77" s="137"/>
      <c r="D77" s="137"/>
      <c r="E77" s="137"/>
      <c r="F77" s="137"/>
      <c r="G77" s="137"/>
      <c r="H77" s="137"/>
      <c r="I77" s="137"/>
      <c r="J77" s="137"/>
      <c r="K77" s="137"/>
      <c r="L77" s="137"/>
      <c r="M77" s="137"/>
      <c r="N77" s="137"/>
      <c r="O77" s="137"/>
      <c r="P77" s="137"/>
      <c r="Q77" s="137"/>
      <c r="R77" s="137"/>
      <c r="S77" s="137"/>
      <c r="T77" s="137"/>
      <c r="U77" s="137"/>
      <c r="V77" s="137"/>
      <c r="W77" s="137"/>
      <c r="X77" s="137"/>
      <c r="Y77" s="137"/>
      <c r="Z77" s="137"/>
      <c r="AA77" s="137"/>
      <c r="AB77" s="137"/>
      <c r="AC77" s="137"/>
      <c r="AD77" s="137"/>
      <c r="AE77" s="138"/>
    </row>
  </sheetData>
  <sheetProtection password="CAE3" sheet="1" objects="1" scenarios="1" selectLockedCells="1"/>
  <mergeCells count="165">
    <mergeCell ref="C70:I70"/>
    <mergeCell ref="J70:S70"/>
    <mergeCell ref="B65:AE65"/>
    <mergeCell ref="C68:I68"/>
    <mergeCell ref="J68:S68"/>
    <mergeCell ref="C69:I69"/>
    <mergeCell ref="J69:S69"/>
    <mergeCell ref="U68:AD68"/>
    <mergeCell ref="U69:AD69"/>
    <mergeCell ref="Y70:AD70"/>
    <mergeCell ref="C52:N52"/>
    <mergeCell ref="AA52:AE52"/>
    <mergeCell ref="AA53:AE57"/>
    <mergeCell ref="C60:AE60"/>
    <mergeCell ref="C63:L63"/>
    <mergeCell ref="N63:AE63"/>
    <mergeCell ref="C49:F49"/>
    <mergeCell ref="H49:P49"/>
    <mergeCell ref="R49:V49"/>
    <mergeCell ref="W49:AE49"/>
    <mergeCell ref="C50:F50"/>
    <mergeCell ref="H50:P50"/>
    <mergeCell ref="R50:V50"/>
    <mergeCell ref="W50:AE50"/>
    <mergeCell ref="P53:Y53"/>
    <mergeCell ref="P54:Y54"/>
    <mergeCell ref="P55:Y55"/>
    <mergeCell ref="P56:Y56"/>
    <mergeCell ref="P57:Y57"/>
    <mergeCell ref="C53:M53"/>
    <mergeCell ref="C54:M54"/>
    <mergeCell ref="C55:M55"/>
    <mergeCell ref="C56:M56"/>
    <mergeCell ref="C57:M57"/>
    <mergeCell ref="C43:L43"/>
    <mergeCell ref="M43:P43"/>
    <mergeCell ref="AC46:AE46"/>
    <mergeCell ref="M44:P44"/>
    <mergeCell ref="C42:L42"/>
    <mergeCell ref="M42:P42"/>
    <mergeCell ref="R43:AB43"/>
    <mergeCell ref="AC43:AE43"/>
    <mergeCell ref="R44:AB44"/>
    <mergeCell ref="AC44:AE44"/>
    <mergeCell ref="R46:AB46"/>
    <mergeCell ref="C44:L44"/>
    <mergeCell ref="M46:P46"/>
    <mergeCell ref="C46:L46"/>
    <mergeCell ref="AC42:AE42"/>
    <mergeCell ref="R42:AB42"/>
    <mergeCell ref="C40:L40"/>
    <mergeCell ref="M40:P40"/>
    <mergeCell ref="AC40:AE40"/>
    <mergeCell ref="C41:L41"/>
    <mergeCell ref="M41:P41"/>
    <mergeCell ref="R41:AB41"/>
    <mergeCell ref="AC41:AE41"/>
    <mergeCell ref="C38:L38"/>
    <mergeCell ref="M38:P38"/>
    <mergeCell ref="AC38:AE38"/>
    <mergeCell ref="C39:L39"/>
    <mergeCell ref="M39:P39"/>
    <mergeCell ref="AC39:AE39"/>
    <mergeCell ref="R38:AB38"/>
    <mergeCell ref="R39:AB39"/>
    <mergeCell ref="R40:AB40"/>
    <mergeCell ref="C36:L36"/>
    <mergeCell ref="M36:P36"/>
    <mergeCell ref="AC36:AE36"/>
    <mergeCell ref="C37:P37"/>
    <mergeCell ref="AC37:AE37"/>
    <mergeCell ref="C34:L34"/>
    <mergeCell ref="M34:P34"/>
    <mergeCell ref="AC34:AE34"/>
    <mergeCell ref="C35:I35"/>
    <mergeCell ref="J35:L35"/>
    <mergeCell ref="M35:P35"/>
    <mergeCell ref="AC35:AE35"/>
    <mergeCell ref="R34:AB34"/>
    <mergeCell ref="R35:AB35"/>
    <mergeCell ref="R36:AB36"/>
    <mergeCell ref="R37:AB37"/>
    <mergeCell ref="C33:L33"/>
    <mergeCell ref="M33:P33"/>
    <mergeCell ref="R33:AB33"/>
    <mergeCell ref="AC33:AE33"/>
    <mergeCell ref="R27:AE27"/>
    <mergeCell ref="R28:W28"/>
    <mergeCell ref="X28:Y28"/>
    <mergeCell ref="Z28:AC28"/>
    <mergeCell ref="AD28:AE28"/>
    <mergeCell ref="AD29:AE29"/>
    <mergeCell ref="C25:L25"/>
    <mergeCell ref="M25:P25"/>
    <mergeCell ref="R25:AA25"/>
    <mergeCell ref="AB25:AC25"/>
    <mergeCell ref="AD25:AE25"/>
    <mergeCell ref="C32:L32"/>
    <mergeCell ref="M32:P32"/>
    <mergeCell ref="R32:AB32"/>
    <mergeCell ref="AC32:AE32"/>
    <mergeCell ref="Z29:AC29"/>
    <mergeCell ref="C21:L21"/>
    <mergeCell ref="M21:P21"/>
    <mergeCell ref="AB21:AC21"/>
    <mergeCell ref="AD21:AE21"/>
    <mergeCell ref="C23:L24"/>
    <mergeCell ref="M23:N23"/>
    <mergeCell ref="O23:P23"/>
    <mergeCell ref="R23:AA23"/>
    <mergeCell ref="AB23:AC23"/>
    <mergeCell ref="AD23:AE23"/>
    <mergeCell ref="M24:N24"/>
    <mergeCell ref="O24:P24"/>
    <mergeCell ref="R24:AA24"/>
    <mergeCell ref="AB24:AC24"/>
    <mergeCell ref="AD24:AE24"/>
    <mergeCell ref="R20:AA20"/>
    <mergeCell ref="AB20:AC20"/>
    <mergeCell ref="AD20:AE20"/>
    <mergeCell ref="C19:L19"/>
    <mergeCell ref="M19:N19"/>
    <mergeCell ref="O19:P19"/>
    <mergeCell ref="R19:AA19"/>
    <mergeCell ref="AB19:AC19"/>
    <mergeCell ref="AD19:AE19"/>
    <mergeCell ref="B2:AE2"/>
    <mergeCell ref="B3:AE3"/>
    <mergeCell ref="I5:S5"/>
    <mergeCell ref="AC5:AE5"/>
    <mergeCell ref="K6:S6"/>
    <mergeCell ref="AC6:AE6"/>
    <mergeCell ref="AB15:AC15"/>
    <mergeCell ref="AD15:AE15"/>
    <mergeCell ref="C16:L16"/>
    <mergeCell ref="M16:N16"/>
    <mergeCell ref="O16:P16"/>
    <mergeCell ref="R16:AA16"/>
    <mergeCell ref="AB16:AC16"/>
    <mergeCell ref="AD16:AE16"/>
    <mergeCell ref="J13:M13"/>
    <mergeCell ref="AD13:AE13"/>
    <mergeCell ref="C15:L15"/>
    <mergeCell ref="M15:N15"/>
    <mergeCell ref="O15:P15"/>
    <mergeCell ref="R15:AA15"/>
    <mergeCell ref="X12:AC12"/>
    <mergeCell ref="J8:AC8"/>
    <mergeCell ref="AD8:AD10"/>
    <mergeCell ref="J9:AC9"/>
    <mergeCell ref="J10:AC10"/>
    <mergeCell ref="J12:M12"/>
    <mergeCell ref="AD12:AE12"/>
    <mergeCell ref="C18:L18"/>
    <mergeCell ref="M18:N18"/>
    <mergeCell ref="O18:P18"/>
    <mergeCell ref="R18:AA18"/>
    <mergeCell ref="AB18:AC18"/>
    <mergeCell ref="AD18:AE18"/>
    <mergeCell ref="C17:L17"/>
    <mergeCell ref="M17:N17"/>
    <mergeCell ref="O17:P17"/>
    <mergeCell ref="R17:AA17"/>
    <mergeCell ref="AB17:AC17"/>
    <mergeCell ref="AD17:AE17"/>
  </mergeCells>
  <conditionalFormatting sqref="AA53">
    <cfRule type="iconSet" priority="7">
      <iconSet iconSet="3TrafficLights2">
        <cfvo type="percent" val="0"/>
        <cfvo type="percent" val="33"/>
        <cfvo type="percent" val="67"/>
      </iconSet>
    </cfRule>
  </conditionalFormatting>
  <conditionalFormatting sqref="AA53">
    <cfRule type="containsText" dxfId="6" priority="5" operator="containsText" text="Der Antrag ist nicht vollständig bzw. nicht förderfähig!">
      <formula>NOT(ISERROR(SEARCH("Der Antrag ist nicht vollständig bzw. nicht förderfähig!",AA53)))</formula>
    </cfRule>
    <cfRule type="containsText" dxfId="5" priority="6" operator="containsText" text="Der Antrag ist vollständig und nach erster Prüfung korrekt!">
      <formula>NOT(ISERROR(SEARCH("Der Antrag ist vollständig und nach erster Prüfung korrekt!",AA53)))</formula>
    </cfRule>
  </conditionalFormatting>
  <conditionalFormatting sqref="M46">
    <cfRule type="cellIs" dxfId="4" priority="4" operator="equal">
      <formula>0</formula>
    </cfRule>
  </conditionalFormatting>
  <conditionalFormatting sqref="M44">
    <cfRule type="cellIs" dxfId="3" priority="3" operator="lessThan">
      <formula>0</formula>
    </cfRule>
  </conditionalFormatting>
  <conditionalFormatting sqref="AD12:AE12">
    <cfRule type="containsText" dxfId="2" priority="2" operator="containsText" text="max.14!">
      <formula>NOT(ISERROR(SEARCH("max.14!",AD12)))</formula>
    </cfRule>
  </conditionalFormatting>
  <dataValidations count="1">
    <dataValidation type="list" allowBlank="1" showInputMessage="1" showErrorMessage="1" sqref="J8:J10">
      <formula1>Themenschwerpunkte</formula1>
    </dataValidation>
  </dataValidations>
  <pageMargins left="0.70866141732283472" right="7.874015748031496E-2" top="0.78740157480314965" bottom="0.31496062992125984"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9" r:id="rId4" name="Check Box 3">
              <controlPr defaultSize="0" autoFill="0" autoLine="0" autoPict="0">
                <anchor moveWithCells="1">
                  <from>
                    <xdr:col>13</xdr:col>
                    <xdr:colOff>0</xdr:colOff>
                    <xdr:row>51</xdr:row>
                    <xdr:rowOff>180975</xdr:rowOff>
                  </from>
                  <to>
                    <xdr:col>14</xdr:col>
                    <xdr:colOff>0</xdr:colOff>
                    <xdr:row>53</xdr:row>
                    <xdr:rowOff>19050</xdr:rowOff>
                  </to>
                </anchor>
              </controlPr>
            </control>
          </mc:Choice>
        </mc:AlternateContent>
        <mc:AlternateContent xmlns:mc="http://schemas.openxmlformats.org/markup-compatibility/2006">
          <mc:Choice Requires="x14">
            <control shapeId="14340" r:id="rId5" name="Check Box 4">
              <controlPr defaultSize="0" autoFill="0" autoLine="0" autoPict="0">
                <anchor moveWithCells="1">
                  <from>
                    <xdr:col>25</xdr:col>
                    <xdr:colOff>0</xdr:colOff>
                    <xdr:row>54</xdr:row>
                    <xdr:rowOff>190500</xdr:rowOff>
                  </from>
                  <to>
                    <xdr:col>26</xdr:col>
                    <xdr:colOff>0</xdr:colOff>
                    <xdr:row>56</xdr:row>
                    <xdr:rowOff>28575</xdr:rowOff>
                  </to>
                </anchor>
              </controlPr>
            </control>
          </mc:Choice>
        </mc:AlternateContent>
        <mc:AlternateContent xmlns:mc="http://schemas.openxmlformats.org/markup-compatibility/2006">
          <mc:Choice Requires="x14">
            <control shapeId="14341" r:id="rId6" name="Check Box 5">
              <controlPr defaultSize="0" autoFill="0" autoLine="0" autoPict="0">
                <anchor moveWithCells="1">
                  <from>
                    <xdr:col>25</xdr:col>
                    <xdr:colOff>0</xdr:colOff>
                    <xdr:row>53</xdr:row>
                    <xdr:rowOff>190500</xdr:rowOff>
                  </from>
                  <to>
                    <xdr:col>26</xdr:col>
                    <xdr:colOff>0</xdr:colOff>
                    <xdr:row>55</xdr:row>
                    <xdr:rowOff>28575</xdr:rowOff>
                  </to>
                </anchor>
              </controlPr>
            </control>
          </mc:Choice>
        </mc:AlternateContent>
        <mc:AlternateContent xmlns:mc="http://schemas.openxmlformats.org/markup-compatibility/2006">
          <mc:Choice Requires="x14">
            <control shapeId="14342" r:id="rId7" name="Check Box 6">
              <controlPr defaultSize="0" autoFill="0" autoLine="0" autoPict="0">
                <anchor moveWithCells="1">
                  <from>
                    <xdr:col>25</xdr:col>
                    <xdr:colOff>0</xdr:colOff>
                    <xdr:row>52</xdr:row>
                    <xdr:rowOff>190500</xdr:rowOff>
                  </from>
                  <to>
                    <xdr:col>26</xdr:col>
                    <xdr:colOff>0</xdr:colOff>
                    <xdr:row>54</xdr:row>
                    <xdr:rowOff>28575</xdr:rowOff>
                  </to>
                </anchor>
              </controlPr>
            </control>
          </mc:Choice>
        </mc:AlternateContent>
        <mc:AlternateContent xmlns:mc="http://schemas.openxmlformats.org/markup-compatibility/2006">
          <mc:Choice Requires="x14">
            <control shapeId="14343" r:id="rId8" name="Check Box 7">
              <controlPr defaultSize="0" autoFill="0" autoLine="0" autoPict="0">
                <anchor moveWithCells="1">
                  <from>
                    <xdr:col>25</xdr:col>
                    <xdr:colOff>0</xdr:colOff>
                    <xdr:row>51</xdr:row>
                    <xdr:rowOff>190500</xdr:rowOff>
                  </from>
                  <to>
                    <xdr:col>26</xdr:col>
                    <xdr:colOff>0</xdr:colOff>
                    <xdr:row>53</xdr:row>
                    <xdr:rowOff>28575</xdr:rowOff>
                  </to>
                </anchor>
              </controlPr>
            </control>
          </mc:Choice>
        </mc:AlternateContent>
        <mc:AlternateContent xmlns:mc="http://schemas.openxmlformats.org/markup-compatibility/2006">
          <mc:Choice Requires="x14">
            <control shapeId="14344" r:id="rId9" name="Check Box 8">
              <controlPr defaultSize="0" autoFill="0" autoLine="0" autoPict="0">
                <anchor moveWithCells="1">
                  <from>
                    <xdr:col>13</xdr:col>
                    <xdr:colOff>9525</xdr:colOff>
                    <xdr:row>53</xdr:row>
                    <xdr:rowOff>180975</xdr:rowOff>
                  </from>
                  <to>
                    <xdr:col>14</xdr:col>
                    <xdr:colOff>9525</xdr:colOff>
                    <xdr:row>55</xdr:row>
                    <xdr:rowOff>19050</xdr:rowOff>
                  </to>
                </anchor>
              </controlPr>
            </control>
          </mc:Choice>
        </mc:AlternateContent>
        <mc:AlternateContent xmlns:mc="http://schemas.openxmlformats.org/markup-compatibility/2006">
          <mc:Choice Requires="x14">
            <control shapeId="14345" r:id="rId10" name="Check Box 9">
              <controlPr defaultSize="0" autoFill="0" autoLine="0" autoPict="0">
                <anchor moveWithCells="1">
                  <from>
                    <xdr:col>25</xdr:col>
                    <xdr:colOff>0</xdr:colOff>
                    <xdr:row>55</xdr:row>
                    <xdr:rowOff>171450</xdr:rowOff>
                  </from>
                  <to>
                    <xdr:col>26</xdr:col>
                    <xdr:colOff>0</xdr:colOff>
                    <xdr:row>57</xdr:row>
                    <xdr:rowOff>9525</xdr:rowOff>
                  </to>
                </anchor>
              </controlPr>
            </control>
          </mc:Choice>
        </mc:AlternateContent>
        <mc:AlternateContent xmlns:mc="http://schemas.openxmlformats.org/markup-compatibility/2006">
          <mc:Choice Requires="x14">
            <control shapeId="14367" r:id="rId11" name="Check Box 31">
              <controlPr defaultSize="0" autoFill="0" autoLine="0" autoPict="0">
                <anchor moveWithCells="1">
                  <from>
                    <xdr:col>13</xdr:col>
                    <xdr:colOff>9525</xdr:colOff>
                    <xdr:row>55</xdr:row>
                    <xdr:rowOff>180975</xdr:rowOff>
                  </from>
                  <to>
                    <xdr:col>14</xdr:col>
                    <xdr:colOff>9525</xdr:colOff>
                    <xdr:row>57</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Themenschlüssel!$B$35:$B$41</xm:f>
          </x14:formula1>
          <xm:sqref>AH27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4" tint="-0.249977111117893"/>
  </sheetPr>
  <dimension ref="B1:BD51"/>
  <sheetViews>
    <sheetView showGridLines="0" showRowColHeaders="0" showZeros="0" showWhiteSpace="0" topLeftCell="A31" zoomScale="115" zoomScaleNormal="115" zoomScaleSheetLayoutView="115" zoomScalePageLayoutView="115" workbookViewId="0">
      <selection activeCell="B41" sqref="B41"/>
    </sheetView>
  </sheetViews>
  <sheetFormatPr baseColWidth="10" defaultRowHeight="15" x14ac:dyDescent="0.25"/>
  <cols>
    <col min="1" max="1" width="9.5703125" style="43" customWidth="1"/>
    <col min="2" max="2" width="2.140625" style="42" customWidth="1"/>
    <col min="3" max="3" width="2.7109375" style="43" customWidth="1"/>
    <col min="4" max="14" width="3.140625" style="43" customWidth="1"/>
    <col min="15" max="16" width="3.28515625" style="43" customWidth="1"/>
    <col min="17" max="17" width="2.140625" style="43" customWidth="1"/>
    <col min="18" max="31" width="3.28515625" style="43" customWidth="1"/>
    <col min="32" max="16384" width="11.42578125" style="43"/>
  </cols>
  <sheetData>
    <row r="1" spans="2:31" ht="23.25" customHeight="1" x14ac:dyDescent="0.25"/>
    <row r="2" spans="2:31" ht="36.75" customHeight="1" x14ac:dyDescent="0.25">
      <c r="B2" s="341" t="s">
        <v>201</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row>
    <row r="3" spans="2:31" x14ac:dyDescent="0.25">
      <c r="B3" s="243" t="s">
        <v>220</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row>
    <row r="4" spans="2:31" ht="4.5" customHeight="1" x14ac:dyDescent="0.25"/>
    <row r="5" spans="2:31" x14ac:dyDescent="0.25">
      <c r="C5" s="42" t="s">
        <v>165</v>
      </c>
      <c r="I5" s="342">
        <f>'TN-Liste_AEJ'!L9</f>
        <v>0</v>
      </c>
      <c r="J5" s="343"/>
      <c r="K5" s="343"/>
      <c r="L5" s="343"/>
      <c r="M5" s="343"/>
      <c r="N5" s="343"/>
      <c r="O5" s="343"/>
      <c r="P5" s="343"/>
      <c r="Q5" s="343"/>
      <c r="R5" s="343"/>
      <c r="S5" s="344"/>
      <c r="U5" s="44" t="s">
        <v>43</v>
      </c>
      <c r="V5" s="43" t="s">
        <v>33</v>
      </c>
      <c r="W5" s="45"/>
      <c r="X5" s="45"/>
      <c r="Y5" s="45"/>
      <c r="Z5" s="45"/>
      <c r="AB5" s="45"/>
      <c r="AC5" s="345">
        <f>'TN-Liste_AEJ'!L11</f>
        <v>0</v>
      </c>
      <c r="AD5" s="346"/>
      <c r="AE5" s="347"/>
    </row>
    <row r="6" spans="2:31" x14ac:dyDescent="0.25">
      <c r="C6" s="42" t="s">
        <v>57</v>
      </c>
      <c r="K6" s="348">
        <f>'TN-Liste_AEJ'!L16</f>
        <v>0</v>
      </c>
      <c r="L6" s="349"/>
      <c r="M6" s="349"/>
      <c r="N6" s="349"/>
      <c r="O6" s="349"/>
      <c r="P6" s="349"/>
      <c r="Q6" s="349"/>
      <c r="R6" s="349"/>
      <c r="S6" s="350"/>
      <c r="U6" s="44" t="s">
        <v>45</v>
      </c>
      <c r="V6" s="43" t="s">
        <v>155</v>
      </c>
      <c r="W6" s="45"/>
      <c r="X6" s="45"/>
      <c r="Y6" s="45"/>
      <c r="Z6" s="45"/>
      <c r="AB6" s="45"/>
      <c r="AC6" s="345">
        <f>'TN-Liste_AEJ'!L18</f>
        <v>0</v>
      </c>
      <c r="AD6" s="346"/>
      <c r="AE6" s="347"/>
    </row>
    <row r="7" spans="2:31" ht="4.5" customHeight="1" x14ac:dyDescent="0.25"/>
    <row r="8" spans="2:31" x14ac:dyDescent="0.25">
      <c r="C8" s="106" t="s">
        <v>217</v>
      </c>
      <c r="D8" s="45"/>
      <c r="E8" s="45"/>
      <c r="F8" s="45"/>
      <c r="G8" s="45"/>
      <c r="H8" s="45"/>
      <c r="I8" s="45"/>
      <c r="J8" s="352">
        <f>'TN-Liste_AEJ'!AR16</f>
        <v>0</v>
      </c>
      <c r="K8" s="353"/>
      <c r="L8" s="353"/>
      <c r="M8" s="354"/>
      <c r="N8" s="47"/>
    </row>
    <row r="9" spans="2:31" x14ac:dyDescent="0.25">
      <c r="C9" s="106" t="s">
        <v>222</v>
      </c>
      <c r="D9" s="45"/>
      <c r="E9" s="45"/>
      <c r="F9" s="45"/>
      <c r="G9" s="45"/>
      <c r="H9" s="45"/>
      <c r="I9" s="45"/>
      <c r="J9" s="352">
        <f>'TN-Liste_AEJ'!AR18</f>
        <v>0</v>
      </c>
      <c r="K9" s="353"/>
      <c r="L9" s="353"/>
      <c r="M9" s="354"/>
      <c r="N9" s="47"/>
    </row>
    <row r="10" spans="2:31" ht="4.5" customHeight="1" x14ac:dyDescent="0.25"/>
    <row r="11" spans="2:31" x14ac:dyDescent="0.25">
      <c r="B11" s="56"/>
      <c r="C11" s="259" t="s">
        <v>34</v>
      </c>
      <c r="D11" s="260"/>
      <c r="E11" s="260"/>
      <c r="F11" s="260"/>
      <c r="G11" s="260"/>
      <c r="H11" s="260"/>
      <c r="I11" s="260"/>
      <c r="J11" s="260"/>
      <c r="K11" s="260"/>
      <c r="L11" s="261"/>
      <c r="M11" s="253" t="s">
        <v>87</v>
      </c>
      <c r="N11" s="253"/>
      <c r="O11" s="253" t="s">
        <v>88</v>
      </c>
      <c r="P11" s="253"/>
      <c r="AB11" s="253" t="s">
        <v>87</v>
      </c>
      <c r="AC11" s="253"/>
      <c r="AD11" s="253" t="s">
        <v>88</v>
      </c>
      <c r="AE11" s="253"/>
    </row>
    <row r="12" spans="2:31" x14ac:dyDescent="0.25">
      <c r="B12" s="56"/>
      <c r="C12" s="268" t="s">
        <v>194</v>
      </c>
      <c r="D12" s="269"/>
      <c r="E12" s="269"/>
      <c r="F12" s="269"/>
      <c r="G12" s="269"/>
      <c r="H12" s="269"/>
      <c r="I12" s="269"/>
      <c r="J12" s="269"/>
      <c r="K12" s="269"/>
      <c r="L12" s="270"/>
      <c r="M12" s="351">
        <f>SUM('TN-Liste_AEJ'!AY37:AY41)</f>
        <v>0</v>
      </c>
      <c r="N12" s="351"/>
      <c r="O12" s="351">
        <f>SUM('TN-Liste_AEJ'!AY44:AY48)</f>
        <v>0</v>
      </c>
      <c r="P12" s="351"/>
      <c r="R12" s="262" t="s">
        <v>89</v>
      </c>
      <c r="S12" s="262"/>
      <c r="T12" s="262"/>
      <c r="U12" s="262"/>
      <c r="V12" s="262"/>
      <c r="W12" s="262"/>
      <c r="X12" s="262"/>
      <c r="Y12" s="262"/>
      <c r="Z12" s="262"/>
      <c r="AA12" s="262"/>
      <c r="AB12" s="351">
        <f>COUNTIF('TN-Liste_AEJ'!AX23:AX32,"x")</f>
        <v>0</v>
      </c>
      <c r="AC12" s="351"/>
      <c r="AD12" s="351">
        <f>COUNTIF('TN-Liste_AEJ'!AW23:AW32,"x")</f>
        <v>0</v>
      </c>
      <c r="AE12" s="351"/>
    </row>
    <row r="13" spans="2:31" x14ac:dyDescent="0.25">
      <c r="B13" s="56"/>
      <c r="C13" s="268" t="s">
        <v>195</v>
      </c>
      <c r="D13" s="269"/>
      <c r="E13" s="269"/>
      <c r="F13" s="269"/>
      <c r="G13" s="269"/>
      <c r="H13" s="269"/>
      <c r="I13" s="269"/>
      <c r="J13" s="269"/>
      <c r="K13" s="269"/>
      <c r="L13" s="270"/>
      <c r="M13" s="355">
        <f>M12+O12</f>
        <v>0</v>
      </c>
      <c r="N13" s="356"/>
      <c r="O13" s="356"/>
      <c r="P13" s="357"/>
      <c r="R13" s="262" t="s">
        <v>91</v>
      </c>
      <c r="S13" s="262"/>
      <c r="T13" s="262"/>
      <c r="U13" s="262"/>
      <c r="V13" s="262"/>
      <c r="W13" s="262"/>
      <c r="X13" s="262"/>
      <c r="Y13" s="262"/>
      <c r="Z13" s="262"/>
      <c r="AA13" s="262"/>
      <c r="AB13" s="351">
        <f>'TN-Liste_AEJ'!BF25+'TN-Liste_AEJ'!BF26</f>
        <v>0</v>
      </c>
      <c r="AC13" s="351"/>
      <c r="AD13" s="351">
        <f>'TN-Liste_AEJ'!BG25+'TN-Liste_AEJ'!BG26</f>
        <v>0</v>
      </c>
      <c r="AE13" s="351"/>
    </row>
    <row r="14" spans="2:31" ht="4.5" customHeight="1" x14ac:dyDescent="0.25">
      <c r="B14" s="56"/>
    </row>
    <row r="15" spans="2:31" x14ac:dyDescent="0.25">
      <c r="B15" s="56"/>
      <c r="C15" s="274" t="s">
        <v>121</v>
      </c>
      <c r="D15" s="275"/>
      <c r="E15" s="275"/>
      <c r="F15" s="275"/>
      <c r="G15" s="275"/>
      <c r="H15" s="275"/>
      <c r="I15" s="275"/>
      <c r="J15" s="275"/>
      <c r="K15" s="275"/>
      <c r="L15" s="276"/>
      <c r="M15" s="253" t="s">
        <v>87</v>
      </c>
      <c r="N15" s="253"/>
      <c r="O15" s="253" t="s">
        <v>88</v>
      </c>
      <c r="P15" s="253"/>
      <c r="R15" s="280" t="s">
        <v>53</v>
      </c>
      <c r="S15" s="280"/>
      <c r="T15" s="280"/>
      <c r="U15" s="280"/>
      <c r="V15" s="280"/>
      <c r="W15" s="280"/>
      <c r="X15" s="280"/>
      <c r="Y15" s="280"/>
      <c r="Z15" s="280"/>
      <c r="AA15" s="280"/>
      <c r="AB15" s="280"/>
      <c r="AC15" s="280"/>
      <c r="AD15" s="280"/>
      <c r="AE15" s="280"/>
    </row>
    <row r="16" spans="2:31" x14ac:dyDescent="0.25">
      <c r="B16" s="56"/>
      <c r="C16" s="277"/>
      <c r="D16" s="278"/>
      <c r="E16" s="278"/>
      <c r="F16" s="278"/>
      <c r="G16" s="278"/>
      <c r="H16" s="278"/>
      <c r="I16" s="278"/>
      <c r="J16" s="278"/>
      <c r="K16" s="278"/>
      <c r="L16" s="279"/>
      <c r="M16" s="351">
        <f>COUNTIF('TN-Liste_AEJ'!AX23:AX32,"x")</f>
        <v>0</v>
      </c>
      <c r="N16" s="351"/>
      <c r="O16" s="351">
        <f>COUNTIF('TN-Liste_AEJ'!AW23:AW32,"x")</f>
        <v>0</v>
      </c>
      <c r="P16" s="351"/>
      <c r="R16" s="360" t="s">
        <v>27</v>
      </c>
      <c r="S16" s="360"/>
      <c r="T16" s="360"/>
      <c r="U16" s="360"/>
      <c r="V16" s="360"/>
      <c r="W16" s="360"/>
      <c r="X16" s="351">
        <f>'TN-Liste_AEJ'!BF27</f>
        <v>0</v>
      </c>
      <c r="Y16" s="351"/>
      <c r="Z16" s="360" t="s">
        <v>90</v>
      </c>
      <c r="AA16" s="360"/>
      <c r="AB16" s="360"/>
      <c r="AC16" s="360"/>
      <c r="AD16" s="351">
        <f>'TN-Liste_AEJ'!BF28</f>
        <v>0</v>
      </c>
      <c r="AE16" s="351"/>
    </row>
    <row r="17" spans="2:56" x14ac:dyDescent="0.25">
      <c r="B17" s="56"/>
      <c r="C17" s="268" t="s">
        <v>50</v>
      </c>
      <c r="D17" s="269"/>
      <c r="E17" s="269"/>
      <c r="F17" s="269"/>
      <c r="G17" s="269"/>
      <c r="H17" s="269"/>
      <c r="I17" s="269"/>
      <c r="J17" s="269"/>
      <c r="K17" s="269"/>
      <c r="L17" s="270"/>
      <c r="M17" s="355">
        <f>M16+O16</f>
        <v>0</v>
      </c>
      <c r="N17" s="356"/>
      <c r="O17" s="356"/>
      <c r="P17" s="357"/>
      <c r="R17" s="52"/>
      <c r="S17" s="52"/>
      <c r="T17" s="52"/>
      <c r="U17" s="52"/>
      <c r="V17" s="52"/>
      <c r="W17" s="52"/>
      <c r="X17" s="52"/>
      <c r="Y17" s="52"/>
      <c r="Z17" s="361" t="s">
        <v>93</v>
      </c>
      <c r="AA17" s="362"/>
      <c r="AB17" s="362"/>
      <c r="AC17" s="363"/>
      <c r="AD17" s="351">
        <f>'TN-Liste_AEJ'!BF29</f>
        <v>0</v>
      </c>
      <c r="AE17" s="351"/>
    </row>
    <row r="18" spans="2:56" ht="4.5" customHeight="1" x14ac:dyDescent="0.25">
      <c r="B18" s="56"/>
    </row>
    <row r="19" spans="2:56" ht="4.5" customHeight="1" x14ac:dyDescent="0.25">
      <c r="C19" s="52"/>
      <c r="D19" s="52"/>
      <c r="E19" s="52"/>
      <c r="F19" s="52"/>
      <c r="G19" s="52"/>
      <c r="H19" s="52"/>
      <c r="I19" s="52"/>
      <c r="J19" s="52"/>
      <c r="K19" s="52"/>
      <c r="L19" s="52"/>
      <c r="M19" s="52"/>
      <c r="N19" s="52"/>
      <c r="O19" s="52"/>
      <c r="Q19" s="52"/>
      <c r="R19" s="52"/>
      <c r="S19" s="52"/>
      <c r="T19" s="52"/>
      <c r="U19" s="52"/>
      <c r="V19" s="52"/>
      <c r="W19" s="52"/>
      <c r="X19" s="52"/>
      <c r="Y19" s="52"/>
      <c r="Z19" s="52"/>
      <c r="AA19" s="52"/>
      <c r="AB19" s="52"/>
    </row>
    <row r="20" spans="2:56" x14ac:dyDescent="0.25">
      <c r="C20" s="280" t="s">
        <v>35</v>
      </c>
      <c r="D20" s="280"/>
      <c r="E20" s="280"/>
      <c r="F20" s="280"/>
      <c r="G20" s="280"/>
      <c r="H20" s="280"/>
      <c r="I20" s="280"/>
      <c r="J20" s="280"/>
      <c r="K20" s="280"/>
      <c r="L20" s="280"/>
      <c r="M20" s="253" t="s">
        <v>96</v>
      </c>
      <c r="N20" s="253"/>
      <c r="O20" s="253"/>
      <c r="P20" s="253"/>
      <c r="R20" s="280" t="s">
        <v>202</v>
      </c>
      <c r="S20" s="280"/>
      <c r="T20" s="280"/>
      <c r="U20" s="280"/>
      <c r="V20" s="280"/>
      <c r="W20" s="280"/>
      <c r="X20" s="280"/>
      <c r="Y20" s="280"/>
      <c r="Z20" s="280"/>
      <c r="AA20" s="280"/>
      <c r="AB20" s="280"/>
      <c r="AC20" s="253" t="s">
        <v>92</v>
      </c>
      <c r="AD20" s="253"/>
      <c r="AE20" s="253"/>
    </row>
    <row r="21" spans="2:56" x14ac:dyDescent="0.25">
      <c r="B21" s="56"/>
      <c r="C21" s="240" t="s">
        <v>94</v>
      </c>
      <c r="D21" s="240"/>
      <c r="E21" s="240"/>
      <c r="F21" s="240"/>
      <c r="G21" s="240"/>
      <c r="H21" s="240"/>
      <c r="I21" s="240"/>
      <c r="J21" s="240"/>
      <c r="K21" s="240"/>
      <c r="L21" s="240"/>
      <c r="M21" s="358">
        <f>Kurzseminar!M33:P33</f>
        <v>0</v>
      </c>
      <c r="N21" s="358"/>
      <c r="O21" s="358"/>
      <c r="P21" s="358"/>
      <c r="R21" s="240" t="s">
        <v>197</v>
      </c>
      <c r="S21" s="240"/>
      <c r="T21" s="240"/>
      <c r="U21" s="240"/>
      <c r="V21" s="240"/>
      <c r="W21" s="240"/>
      <c r="X21" s="240"/>
      <c r="Y21" s="240"/>
      <c r="Z21" s="240"/>
      <c r="AA21" s="240"/>
      <c r="AB21" s="240"/>
      <c r="AC21" s="359">
        <f>Kurzseminar!AC33:AE33</f>
        <v>0</v>
      </c>
      <c r="AD21" s="359"/>
      <c r="AE21" s="359"/>
    </row>
    <row r="22" spans="2:56" x14ac:dyDescent="0.25">
      <c r="B22" s="56"/>
      <c r="C22" s="240" t="s">
        <v>54</v>
      </c>
      <c r="D22" s="240"/>
      <c r="E22" s="240"/>
      <c r="F22" s="240"/>
      <c r="G22" s="240"/>
      <c r="H22" s="240"/>
      <c r="I22" s="240"/>
      <c r="J22" s="240"/>
      <c r="K22" s="240"/>
      <c r="L22" s="240"/>
      <c r="M22" s="358">
        <f>Kurzseminar!M34:P34</f>
        <v>0</v>
      </c>
      <c r="N22" s="358"/>
      <c r="O22" s="358"/>
      <c r="P22" s="358"/>
      <c r="R22" s="240" t="s">
        <v>37</v>
      </c>
      <c r="S22" s="240"/>
      <c r="T22" s="240"/>
      <c r="U22" s="240"/>
      <c r="V22" s="240"/>
      <c r="W22" s="240"/>
      <c r="X22" s="240"/>
      <c r="Y22" s="240"/>
      <c r="Z22" s="240"/>
      <c r="AA22" s="240"/>
      <c r="AB22" s="240"/>
      <c r="AC22" s="359">
        <f>Kurzseminar!AC34:AE34</f>
        <v>0</v>
      </c>
      <c r="AD22" s="359"/>
      <c r="AE22" s="359"/>
    </row>
    <row r="23" spans="2:56" x14ac:dyDescent="0.25">
      <c r="B23" s="56"/>
      <c r="C23" s="287" t="s">
        <v>177</v>
      </c>
      <c r="D23" s="287"/>
      <c r="E23" s="287"/>
      <c r="F23" s="287"/>
      <c r="G23" s="287"/>
      <c r="H23" s="287"/>
      <c r="I23" s="287"/>
      <c r="J23" s="288">
        <v>9.6</v>
      </c>
      <c r="K23" s="288"/>
      <c r="L23" s="288"/>
      <c r="M23" s="289">
        <f>Kurzseminar!M35:P35</f>
        <v>0</v>
      </c>
      <c r="N23" s="289"/>
      <c r="O23" s="289"/>
      <c r="P23" s="289"/>
      <c r="R23" s="240" t="s">
        <v>1</v>
      </c>
      <c r="S23" s="240"/>
      <c r="T23" s="240"/>
      <c r="U23" s="240"/>
      <c r="V23" s="240"/>
      <c r="W23" s="240"/>
      <c r="X23" s="240"/>
      <c r="Y23" s="240"/>
      <c r="Z23" s="240"/>
      <c r="AA23" s="240"/>
      <c r="AB23" s="240"/>
      <c r="AC23" s="359">
        <f>Kurzseminar!AC35:AE35</f>
        <v>0</v>
      </c>
      <c r="AD23" s="359"/>
      <c r="AE23" s="359"/>
    </row>
    <row r="24" spans="2:56" x14ac:dyDescent="0.25">
      <c r="B24" s="56"/>
      <c r="C24" s="240" t="s">
        <v>178</v>
      </c>
      <c r="D24" s="240"/>
      <c r="E24" s="240"/>
      <c r="F24" s="240"/>
      <c r="G24" s="240"/>
      <c r="H24" s="240"/>
      <c r="I24" s="240"/>
      <c r="J24" s="240"/>
      <c r="K24" s="240"/>
      <c r="L24" s="240"/>
      <c r="M24" s="359">
        <f>Kurzseminar!M36:P36</f>
        <v>0</v>
      </c>
      <c r="N24" s="359"/>
      <c r="O24" s="359"/>
      <c r="P24" s="359"/>
      <c r="R24" s="240" t="s">
        <v>0</v>
      </c>
      <c r="S24" s="240"/>
      <c r="T24" s="240"/>
      <c r="U24" s="240"/>
      <c r="V24" s="240"/>
      <c r="W24" s="240"/>
      <c r="X24" s="240"/>
      <c r="Y24" s="240"/>
      <c r="Z24" s="240"/>
      <c r="AA24" s="240"/>
      <c r="AB24" s="240"/>
      <c r="AC24" s="359">
        <f>Kurzseminar!AC36:AE36</f>
        <v>0</v>
      </c>
      <c r="AD24" s="359"/>
      <c r="AE24" s="359"/>
    </row>
    <row r="25" spans="2:56" x14ac:dyDescent="0.25">
      <c r="B25" s="56"/>
      <c r="C25" s="285" t="s">
        <v>55</v>
      </c>
      <c r="D25" s="285"/>
      <c r="E25" s="285"/>
      <c r="F25" s="285"/>
      <c r="G25" s="285"/>
      <c r="H25" s="285"/>
      <c r="I25" s="285"/>
      <c r="J25" s="285"/>
      <c r="K25" s="285"/>
      <c r="L25" s="285"/>
      <c r="M25" s="285"/>
      <c r="N25" s="285"/>
      <c r="O25" s="285"/>
      <c r="P25" s="285"/>
      <c r="R25" s="240" t="s">
        <v>39</v>
      </c>
      <c r="S25" s="240"/>
      <c r="T25" s="240"/>
      <c r="U25" s="240"/>
      <c r="V25" s="240"/>
      <c r="W25" s="240"/>
      <c r="X25" s="240"/>
      <c r="Y25" s="240"/>
      <c r="Z25" s="240"/>
      <c r="AA25" s="240"/>
      <c r="AB25" s="240"/>
      <c r="AC25" s="359">
        <f>Kurzseminar!AC37:AE37</f>
        <v>0</v>
      </c>
      <c r="AD25" s="359"/>
      <c r="AE25" s="359"/>
    </row>
    <row r="26" spans="2:56" x14ac:dyDescent="0.25">
      <c r="B26" s="56"/>
      <c r="C26" s="285" t="s">
        <v>56</v>
      </c>
      <c r="D26" s="285"/>
      <c r="E26" s="285"/>
      <c r="F26" s="285"/>
      <c r="G26" s="285"/>
      <c r="H26" s="285"/>
      <c r="I26" s="285"/>
      <c r="J26" s="285"/>
      <c r="K26" s="285"/>
      <c r="L26" s="285"/>
      <c r="M26" s="253" t="s">
        <v>36</v>
      </c>
      <c r="N26" s="253"/>
      <c r="O26" s="253"/>
      <c r="P26" s="253"/>
      <c r="R26" s="240" t="s">
        <v>38</v>
      </c>
      <c r="S26" s="240"/>
      <c r="T26" s="240"/>
      <c r="U26" s="240"/>
      <c r="V26" s="240"/>
      <c r="W26" s="240"/>
      <c r="X26" s="240"/>
      <c r="Y26" s="240"/>
      <c r="Z26" s="240"/>
      <c r="AA26" s="240"/>
      <c r="AB26" s="240"/>
      <c r="AC26" s="359">
        <f>Kurzseminar!AC38:AE38</f>
        <v>0</v>
      </c>
      <c r="AD26" s="359"/>
      <c r="AE26" s="359"/>
    </row>
    <row r="27" spans="2:56" x14ac:dyDescent="0.25">
      <c r="B27" s="56"/>
      <c r="C27" s="364">
        <f>Kurzseminar!C39:L39</f>
        <v>0</v>
      </c>
      <c r="D27" s="364"/>
      <c r="E27" s="364"/>
      <c r="F27" s="364"/>
      <c r="G27" s="364"/>
      <c r="H27" s="364"/>
      <c r="I27" s="364"/>
      <c r="J27" s="364"/>
      <c r="K27" s="364"/>
      <c r="L27" s="364"/>
      <c r="M27" s="359">
        <f>Kurzseminar!M39:P39</f>
        <v>0</v>
      </c>
      <c r="N27" s="359"/>
      <c r="O27" s="359"/>
      <c r="P27" s="359"/>
      <c r="R27" s="240" t="s">
        <v>31</v>
      </c>
      <c r="S27" s="240"/>
      <c r="T27" s="240"/>
      <c r="U27" s="240"/>
      <c r="V27" s="240"/>
      <c r="W27" s="240"/>
      <c r="X27" s="240"/>
      <c r="Y27" s="240"/>
      <c r="Z27" s="240"/>
      <c r="AA27" s="240"/>
      <c r="AB27" s="240"/>
      <c r="AC27" s="359">
        <f>Kurzseminar!AC39:AE39</f>
        <v>0</v>
      </c>
      <c r="AD27" s="359"/>
      <c r="AE27" s="359"/>
    </row>
    <row r="28" spans="2:56" x14ac:dyDescent="0.25">
      <c r="B28" s="56"/>
      <c r="C28" s="364">
        <f>Kurzseminar!C40:L40</f>
        <v>0</v>
      </c>
      <c r="D28" s="364"/>
      <c r="E28" s="364"/>
      <c r="F28" s="364"/>
      <c r="G28" s="364"/>
      <c r="H28" s="364"/>
      <c r="I28" s="364"/>
      <c r="J28" s="364"/>
      <c r="K28" s="364"/>
      <c r="L28" s="364"/>
      <c r="M28" s="359">
        <f>Kurzseminar!M40:P40</f>
        <v>0</v>
      </c>
      <c r="N28" s="359"/>
      <c r="O28" s="359"/>
      <c r="P28" s="359"/>
      <c r="R28" s="240" t="s">
        <v>32</v>
      </c>
      <c r="S28" s="240"/>
      <c r="T28" s="240"/>
      <c r="U28" s="240"/>
      <c r="V28" s="240"/>
      <c r="W28" s="240"/>
      <c r="X28" s="240"/>
      <c r="Y28" s="240"/>
      <c r="Z28" s="240"/>
      <c r="AA28" s="240"/>
      <c r="AB28" s="240"/>
      <c r="AC28" s="359">
        <f>Kurzseminar!AC40:AE40</f>
        <v>0</v>
      </c>
      <c r="AD28" s="359"/>
      <c r="AE28" s="359"/>
      <c r="AF28" s="51"/>
      <c r="BD28" s="53" t="s">
        <v>168</v>
      </c>
    </row>
    <row r="29" spans="2:56" x14ac:dyDescent="0.25">
      <c r="B29" s="56"/>
      <c r="C29" s="364">
        <f>Kurzseminar!C41:L41</f>
        <v>0</v>
      </c>
      <c r="D29" s="364"/>
      <c r="E29" s="364"/>
      <c r="F29" s="364"/>
      <c r="G29" s="364"/>
      <c r="H29" s="364"/>
      <c r="I29" s="364"/>
      <c r="J29" s="364"/>
      <c r="K29" s="364"/>
      <c r="L29" s="364"/>
      <c r="M29" s="365">
        <f>Kurzseminar!M41:P41</f>
        <v>0</v>
      </c>
      <c r="N29" s="365"/>
      <c r="O29" s="365"/>
      <c r="P29" s="365"/>
      <c r="R29" s="292" t="s">
        <v>141</v>
      </c>
      <c r="S29" s="292"/>
      <c r="T29" s="292"/>
      <c r="U29" s="292"/>
      <c r="V29" s="292"/>
      <c r="W29" s="292"/>
      <c r="X29" s="292"/>
      <c r="Y29" s="292"/>
      <c r="Z29" s="292"/>
      <c r="AA29" s="292"/>
      <c r="AB29" s="292"/>
      <c r="AC29" s="293">
        <f>SUM(AC21:AE28)</f>
        <v>0</v>
      </c>
      <c r="AD29" s="293"/>
      <c r="AE29" s="293"/>
    </row>
    <row r="30" spans="2:56" x14ac:dyDescent="0.25">
      <c r="C30" s="298"/>
      <c r="D30" s="298"/>
      <c r="E30" s="298"/>
      <c r="F30" s="298"/>
      <c r="G30" s="298"/>
      <c r="H30" s="298"/>
      <c r="I30" s="298"/>
      <c r="J30" s="298"/>
      <c r="K30" s="298"/>
      <c r="L30" s="298"/>
      <c r="M30" s="299"/>
      <c r="N30" s="299"/>
      <c r="O30" s="299"/>
      <c r="P30" s="299"/>
      <c r="R30" s="298" t="s">
        <v>40</v>
      </c>
      <c r="S30" s="298"/>
      <c r="T30" s="298"/>
      <c r="U30" s="298"/>
      <c r="V30" s="298"/>
      <c r="W30" s="298"/>
      <c r="X30" s="298"/>
      <c r="Y30" s="298"/>
      <c r="Z30" s="298"/>
      <c r="AA30" s="298"/>
      <c r="AB30" s="298"/>
      <c r="AC30" s="299">
        <f>M23</f>
        <v>0</v>
      </c>
      <c r="AD30" s="299"/>
      <c r="AE30" s="299"/>
    </row>
    <row r="31" spans="2:56" x14ac:dyDescent="0.25">
      <c r="R31" s="298" t="s">
        <v>210</v>
      </c>
      <c r="S31" s="298"/>
      <c r="T31" s="298"/>
      <c r="U31" s="298"/>
      <c r="V31" s="298"/>
      <c r="W31" s="298"/>
      <c r="X31" s="298"/>
      <c r="Y31" s="298"/>
      <c r="Z31" s="298"/>
      <c r="AA31" s="298"/>
      <c r="AB31" s="298"/>
      <c r="AC31" s="299">
        <f>M24*0.8</f>
        <v>0</v>
      </c>
      <c r="AD31" s="299"/>
      <c r="AE31" s="299"/>
    </row>
    <row r="32" spans="2:56" x14ac:dyDescent="0.25">
      <c r="C32" s="292" t="s">
        <v>205</v>
      </c>
      <c r="D32" s="292"/>
      <c r="E32" s="292"/>
      <c r="F32" s="292"/>
      <c r="G32" s="292"/>
      <c r="H32" s="292"/>
      <c r="I32" s="292"/>
      <c r="J32" s="292"/>
      <c r="K32" s="292"/>
      <c r="L32" s="294"/>
      <c r="M32" s="295">
        <f>Kurzseminar!M43</f>
        <v>0</v>
      </c>
      <c r="N32" s="296"/>
      <c r="O32" s="296"/>
      <c r="P32" s="297"/>
    </row>
    <row r="33" spans="2:35" x14ac:dyDescent="0.25">
      <c r="B33" s="56"/>
      <c r="C33" s="80"/>
      <c r="D33" s="80"/>
      <c r="R33" s="292" t="s">
        <v>206</v>
      </c>
      <c r="S33" s="292"/>
      <c r="T33" s="292"/>
      <c r="U33" s="292"/>
      <c r="V33" s="292"/>
      <c r="W33" s="292"/>
      <c r="X33" s="292"/>
      <c r="Y33" s="292"/>
      <c r="Z33" s="292"/>
      <c r="AA33" s="292"/>
      <c r="AB33" s="294"/>
      <c r="AC33" s="293">
        <f>SUM(AC29:AE31)</f>
        <v>0</v>
      </c>
      <c r="AD33" s="293"/>
      <c r="AE33" s="293"/>
      <c r="AF33" s="52"/>
    </row>
    <row r="34" spans="2:35" x14ac:dyDescent="0.25">
      <c r="B34" s="56"/>
      <c r="C34" s="80"/>
      <c r="D34" s="80"/>
      <c r="R34" s="292" t="s">
        <v>41</v>
      </c>
      <c r="S34" s="292"/>
      <c r="T34" s="292"/>
      <c r="U34" s="292"/>
      <c r="V34" s="292"/>
      <c r="W34" s="292"/>
      <c r="X34" s="292"/>
      <c r="Y34" s="292"/>
      <c r="Z34" s="292"/>
      <c r="AA34" s="292"/>
      <c r="AB34" s="294"/>
      <c r="AC34" s="293">
        <f>AC33-M32</f>
        <v>0</v>
      </c>
      <c r="AD34" s="293"/>
      <c r="AE34" s="293"/>
      <c r="AF34" s="52"/>
    </row>
    <row r="35" spans="2:35" ht="4.5" customHeight="1" x14ac:dyDescent="0.25">
      <c r="B35" s="56"/>
      <c r="C35" s="52"/>
      <c r="D35" s="52"/>
      <c r="E35" s="52"/>
      <c r="F35" s="52"/>
      <c r="G35" s="52"/>
      <c r="H35" s="52"/>
      <c r="I35" s="52"/>
      <c r="J35" s="52"/>
      <c r="K35" s="52"/>
      <c r="L35" s="52"/>
      <c r="M35" s="52"/>
      <c r="N35" s="52"/>
      <c r="O35" s="52"/>
      <c r="P35" s="59"/>
      <c r="Q35" s="52"/>
      <c r="R35" s="52"/>
      <c r="S35" s="52"/>
      <c r="T35" s="52"/>
      <c r="U35" s="52"/>
      <c r="V35" s="52"/>
      <c r="W35" s="52"/>
      <c r="X35" s="52"/>
      <c r="Y35" s="52"/>
      <c r="Z35" s="52"/>
      <c r="AA35" s="52"/>
      <c r="AB35" s="52"/>
      <c r="AC35" s="52"/>
      <c r="AD35" s="52"/>
      <c r="AE35" s="52"/>
    </row>
    <row r="36" spans="2:35" x14ac:dyDescent="0.25">
      <c r="B36" s="56"/>
      <c r="C36" s="56" t="s">
        <v>97</v>
      </c>
      <c r="D36" s="59"/>
      <c r="E36" s="59"/>
      <c r="F36" s="59"/>
      <c r="G36" s="59"/>
      <c r="H36" s="59"/>
      <c r="I36" s="59"/>
      <c r="J36" s="59"/>
      <c r="K36" s="59"/>
      <c r="L36" s="59"/>
      <c r="M36" s="59"/>
      <c r="N36" s="59"/>
      <c r="O36" s="59"/>
      <c r="P36" s="50"/>
      <c r="Q36" s="59"/>
      <c r="R36" s="59"/>
      <c r="S36" s="59"/>
      <c r="T36" s="59"/>
      <c r="U36" s="59"/>
      <c r="V36" s="59"/>
      <c r="W36" s="59"/>
      <c r="X36" s="59"/>
      <c r="Y36" s="59"/>
      <c r="Z36" s="59"/>
      <c r="AA36" s="59"/>
      <c r="AB36" s="59"/>
      <c r="AC36" s="59"/>
      <c r="AD36" s="52"/>
      <c r="AE36" s="52"/>
    </row>
    <row r="37" spans="2:35" x14ac:dyDescent="0.25">
      <c r="B37" s="56"/>
      <c r="C37" s="323" t="s">
        <v>98</v>
      </c>
      <c r="D37" s="323"/>
      <c r="E37" s="323"/>
      <c r="F37" s="323"/>
      <c r="H37" s="366">
        <f>Kurzseminar!H49:P49</f>
        <v>0</v>
      </c>
      <c r="I37" s="366"/>
      <c r="J37" s="366"/>
      <c r="K37" s="366"/>
      <c r="L37" s="366"/>
      <c r="M37" s="366"/>
      <c r="N37" s="366"/>
      <c r="O37" s="366"/>
      <c r="P37" s="366"/>
      <c r="R37" s="323" t="s">
        <v>100</v>
      </c>
      <c r="S37" s="323"/>
      <c r="T37" s="323"/>
      <c r="U37" s="323"/>
      <c r="V37" s="323"/>
      <c r="W37" s="366">
        <f>Kurzseminar!W49:AE49</f>
        <v>0</v>
      </c>
      <c r="X37" s="366"/>
      <c r="Y37" s="366"/>
      <c r="Z37" s="366"/>
      <c r="AA37" s="366"/>
      <c r="AB37" s="366"/>
      <c r="AC37" s="366"/>
      <c r="AD37" s="366"/>
      <c r="AE37" s="366"/>
    </row>
    <row r="38" spans="2:35" x14ac:dyDescent="0.25">
      <c r="B38" s="56"/>
      <c r="C38" s="323" t="s">
        <v>99</v>
      </c>
      <c r="D38" s="323"/>
      <c r="E38" s="323"/>
      <c r="F38" s="323"/>
      <c r="H38" s="366">
        <f>Kurzseminar!H50:P50</f>
        <v>0</v>
      </c>
      <c r="I38" s="366"/>
      <c r="J38" s="366"/>
      <c r="K38" s="366"/>
      <c r="L38" s="366"/>
      <c r="M38" s="366"/>
      <c r="N38" s="366"/>
      <c r="O38" s="366"/>
      <c r="P38" s="366"/>
      <c r="R38" s="323" t="s">
        <v>101</v>
      </c>
      <c r="S38" s="323"/>
      <c r="T38" s="323"/>
      <c r="U38" s="323"/>
      <c r="V38" s="323"/>
      <c r="W38" s="366">
        <f>Kurzseminar!W50:AE50</f>
        <v>0</v>
      </c>
      <c r="X38" s="366"/>
      <c r="Y38" s="366"/>
      <c r="Z38" s="366"/>
      <c r="AA38" s="366"/>
      <c r="AB38" s="366"/>
      <c r="AC38" s="366"/>
      <c r="AD38" s="366"/>
      <c r="AE38" s="366"/>
    </row>
    <row r="39" spans="2:35" ht="4.5" customHeight="1" x14ac:dyDescent="0.25">
      <c r="B39" s="56"/>
      <c r="C39" s="52"/>
      <c r="D39" s="52"/>
      <c r="E39" s="52"/>
      <c r="F39" s="52"/>
      <c r="G39" s="52"/>
      <c r="H39" s="52"/>
      <c r="I39" s="52"/>
      <c r="J39" s="52"/>
      <c r="K39" s="52"/>
      <c r="L39" s="52"/>
      <c r="M39" s="52"/>
      <c r="N39" s="52"/>
      <c r="O39" s="52"/>
      <c r="P39" s="57"/>
      <c r="Q39" s="52"/>
      <c r="R39" s="52"/>
      <c r="S39" s="52"/>
      <c r="T39" s="52"/>
      <c r="U39" s="52"/>
      <c r="V39" s="52"/>
      <c r="W39" s="52"/>
      <c r="X39" s="52"/>
      <c r="Y39" s="52"/>
      <c r="Z39" s="52"/>
      <c r="AA39" s="52"/>
      <c r="AB39" s="52"/>
      <c r="AC39" s="52"/>
      <c r="AD39" s="52"/>
      <c r="AE39" s="52"/>
    </row>
    <row r="40" spans="2:35" ht="20.25" customHeight="1" x14ac:dyDescent="0.25">
      <c r="B40" s="374" t="s">
        <v>247</v>
      </c>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51"/>
    </row>
    <row r="41" spans="2:35" ht="8.1" customHeight="1" thickBot="1" x14ac:dyDescent="0.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51"/>
    </row>
    <row r="42" spans="2:35" ht="8.1" customHeight="1" x14ac:dyDescent="0.25">
      <c r="B42" s="143"/>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5"/>
      <c r="AF42" s="51"/>
    </row>
    <row r="43" spans="2:35" ht="45" customHeight="1" x14ac:dyDescent="0.25">
      <c r="B43" s="134"/>
      <c r="C43" s="373" t="s">
        <v>245</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146"/>
    </row>
    <row r="44" spans="2:35" ht="40.5" customHeight="1" x14ac:dyDescent="0.25">
      <c r="B44" s="134"/>
      <c r="C44" s="331" t="s">
        <v>142</v>
      </c>
      <c r="D44" s="331"/>
      <c r="E44" s="331"/>
      <c r="F44" s="331"/>
      <c r="G44" s="331"/>
      <c r="H44" s="331"/>
      <c r="I44" s="331"/>
      <c r="J44" s="332"/>
      <c r="K44" s="333"/>
      <c r="L44" s="333"/>
      <c r="M44" s="333"/>
      <c r="N44" s="333"/>
      <c r="O44" s="333"/>
      <c r="P44" s="333"/>
      <c r="Q44" s="333"/>
      <c r="R44" s="333"/>
      <c r="S44" s="334"/>
      <c r="U44" s="336" t="s">
        <v>123</v>
      </c>
      <c r="V44" s="336"/>
      <c r="W44" s="336"/>
      <c r="X44" s="336"/>
      <c r="Y44" s="336"/>
      <c r="Z44" s="336"/>
      <c r="AA44" s="336"/>
      <c r="AB44" s="336"/>
      <c r="AC44" s="336"/>
      <c r="AD44" s="336"/>
      <c r="AE44" s="147"/>
      <c r="AG44" s="62"/>
      <c r="AH44" s="62"/>
      <c r="AI44" s="62"/>
    </row>
    <row r="45" spans="2:35" ht="40.5" customHeight="1" x14ac:dyDescent="0.25">
      <c r="B45" s="134"/>
      <c r="C45" s="331" t="s">
        <v>41</v>
      </c>
      <c r="D45" s="331"/>
      <c r="E45" s="331"/>
      <c r="F45" s="331"/>
      <c r="G45" s="331"/>
      <c r="H45" s="331"/>
      <c r="I45" s="331"/>
      <c r="J45" s="332"/>
      <c r="K45" s="333"/>
      <c r="L45" s="333"/>
      <c r="M45" s="333"/>
      <c r="N45" s="333"/>
      <c r="O45" s="333"/>
      <c r="P45" s="333"/>
      <c r="Q45" s="333"/>
      <c r="R45" s="333"/>
      <c r="S45" s="334"/>
      <c r="U45" s="337"/>
      <c r="V45" s="338"/>
      <c r="W45" s="338"/>
      <c r="X45" s="338"/>
      <c r="Y45" s="338"/>
      <c r="Z45" s="338"/>
      <c r="AA45" s="338"/>
      <c r="AB45" s="338"/>
      <c r="AC45" s="338"/>
      <c r="AD45" s="339"/>
      <c r="AE45" s="147"/>
    </row>
    <row r="46" spans="2:35" ht="40.5" customHeight="1" x14ac:dyDescent="0.25">
      <c r="B46" s="134"/>
      <c r="C46" s="331" t="s">
        <v>198</v>
      </c>
      <c r="D46" s="331"/>
      <c r="E46" s="331"/>
      <c r="F46" s="331"/>
      <c r="G46" s="331"/>
      <c r="H46" s="331"/>
      <c r="I46" s="331"/>
      <c r="J46" s="332"/>
      <c r="K46" s="333"/>
      <c r="L46" s="333"/>
      <c r="M46" s="333"/>
      <c r="N46" s="333"/>
      <c r="O46" s="333"/>
      <c r="P46" s="333"/>
      <c r="Q46" s="333"/>
      <c r="R46" s="333"/>
      <c r="S46" s="334"/>
      <c r="Y46" s="340" t="s">
        <v>124</v>
      </c>
      <c r="Z46" s="340"/>
      <c r="AA46" s="340"/>
      <c r="AB46" s="340"/>
      <c r="AC46" s="340"/>
      <c r="AD46" s="340"/>
      <c r="AE46" s="147"/>
      <c r="AF46" s="63"/>
    </row>
    <row r="47" spans="2:35" ht="8.1" customHeight="1" x14ac:dyDescent="0.25">
      <c r="B47" s="134"/>
      <c r="AE47" s="147"/>
    </row>
    <row r="48" spans="2:35" ht="15" customHeight="1" x14ac:dyDescent="0.25">
      <c r="B48" s="134"/>
      <c r="C48" s="82" t="s">
        <v>127</v>
      </c>
      <c r="U48" s="139" t="s">
        <v>125</v>
      </c>
      <c r="V48" s="139"/>
      <c r="W48" s="139"/>
      <c r="X48" s="81"/>
      <c r="Y48" s="139" t="s">
        <v>126</v>
      </c>
      <c r="Z48" s="139"/>
      <c r="AA48" s="139"/>
      <c r="AB48" s="139"/>
      <c r="AC48" s="139"/>
      <c r="AD48" s="139"/>
      <c r="AE48" s="147"/>
    </row>
    <row r="49" spans="2:31" x14ac:dyDescent="0.25">
      <c r="B49" s="134"/>
      <c r="C49" s="367"/>
      <c r="D49" s="368"/>
      <c r="E49" s="368"/>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9"/>
      <c r="AE49" s="147"/>
    </row>
    <row r="50" spans="2:31" ht="28.5" customHeight="1" x14ac:dyDescent="0.25">
      <c r="B50" s="134"/>
      <c r="C50" s="370"/>
      <c r="D50" s="371"/>
      <c r="E50" s="371"/>
      <c r="F50" s="371"/>
      <c r="G50" s="371"/>
      <c r="H50" s="371"/>
      <c r="I50" s="371"/>
      <c r="J50" s="371"/>
      <c r="K50" s="371"/>
      <c r="L50" s="371"/>
      <c r="M50" s="371"/>
      <c r="N50" s="371"/>
      <c r="O50" s="371"/>
      <c r="P50" s="371"/>
      <c r="Q50" s="371"/>
      <c r="R50" s="371"/>
      <c r="S50" s="371"/>
      <c r="T50" s="371"/>
      <c r="U50" s="371"/>
      <c r="V50" s="371"/>
      <c r="W50" s="371"/>
      <c r="X50" s="371"/>
      <c r="Y50" s="371"/>
      <c r="Z50" s="371"/>
      <c r="AA50" s="371"/>
      <c r="AB50" s="371"/>
      <c r="AC50" s="371"/>
      <c r="AD50" s="372"/>
      <c r="AE50" s="147"/>
    </row>
    <row r="51" spans="2:31" ht="8.1" customHeight="1" thickBot="1" x14ac:dyDescent="0.3">
      <c r="B51" s="136"/>
      <c r="C51" s="137"/>
      <c r="D51" s="137"/>
      <c r="E51" s="137"/>
      <c r="F51" s="137"/>
      <c r="G51" s="137"/>
      <c r="H51" s="137"/>
      <c r="I51" s="137"/>
      <c r="J51" s="137"/>
      <c r="K51" s="137"/>
      <c r="L51" s="137"/>
      <c r="M51" s="137"/>
      <c r="N51" s="137"/>
      <c r="O51" s="137"/>
      <c r="P51" s="137"/>
      <c r="Q51" s="137"/>
      <c r="R51" s="137"/>
      <c r="S51" s="137"/>
      <c r="T51" s="137"/>
      <c r="U51" s="137"/>
      <c r="V51" s="137"/>
      <c r="W51" s="137"/>
      <c r="X51" s="137"/>
      <c r="Y51" s="137"/>
      <c r="Z51" s="137"/>
      <c r="AA51" s="137"/>
      <c r="AB51" s="137"/>
      <c r="AC51" s="137"/>
      <c r="AD51" s="137"/>
      <c r="AE51" s="138"/>
    </row>
  </sheetData>
  <sheetProtection password="CAE3" sheet="1" objects="1" scenarios="1" selectLockedCells="1" selectUnlockedCells="1"/>
  <mergeCells count="110">
    <mergeCell ref="C49:AD50"/>
    <mergeCell ref="C43:AD43"/>
    <mergeCell ref="C46:I46"/>
    <mergeCell ref="J46:S46"/>
    <mergeCell ref="B40:AE40"/>
    <mergeCell ref="C44:I44"/>
    <mergeCell ref="J44:S44"/>
    <mergeCell ref="C45:I45"/>
    <mergeCell ref="J45:S45"/>
    <mergeCell ref="U44:AD44"/>
    <mergeCell ref="U45:AD45"/>
    <mergeCell ref="Y46:AD46"/>
    <mergeCell ref="C37:F37"/>
    <mergeCell ref="H37:P37"/>
    <mergeCell ref="R37:V37"/>
    <mergeCell ref="W37:AE37"/>
    <mergeCell ref="C38:F38"/>
    <mergeCell ref="H38:P38"/>
    <mergeCell ref="R38:V38"/>
    <mergeCell ref="W38:AE38"/>
    <mergeCell ref="C32:L32"/>
    <mergeCell ref="M32:P32"/>
    <mergeCell ref="R33:AB33"/>
    <mergeCell ref="AC33:AE33"/>
    <mergeCell ref="R34:AB34"/>
    <mergeCell ref="AC34:AE34"/>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13:L13"/>
    <mergeCell ref="M13:P13"/>
    <mergeCell ref="R13:AA13"/>
    <mergeCell ref="AB13:AC13"/>
    <mergeCell ref="AD13:AE13"/>
    <mergeCell ref="C15:L16"/>
    <mergeCell ref="M15:N15"/>
    <mergeCell ref="O15:P15"/>
    <mergeCell ref="R15:AE15"/>
    <mergeCell ref="M16:N16"/>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J9:M9"/>
    <mergeCell ref="C11:L11"/>
    <mergeCell ref="M11:N11"/>
    <mergeCell ref="O11:P11"/>
  </mergeCells>
  <pageMargins left="0.70866141732283472" right="7.874015748031496E-2" top="0.78740157480314965" bottom="0.31496062992125984"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4" tint="-0.249977111117893"/>
  </sheetPr>
  <dimension ref="B1:BD56"/>
  <sheetViews>
    <sheetView showGridLines="0" showRowColHeaders="0" showZeros="0" showWhiteSpace="0" zoomScale="115" zoomScaleNormal="115" zoomScaleSheetLayoutView="115" zoomScalePageLayoutView="115" workbookViewId="0">
      <selection activeCell="C51" sqref="C51"/>
    </sheetView>
  </sheetViews>
  <sheetFormatPr baseColWidth="10" defaultRowHeight="15" x14ac:dyDescent="0.25"/>
  <cols>
    <col min="1" max="1" width="9.5703125" style="43" customWidth="1"/>
    <col min="2" max="2" width="2.140625" style="42" customWidth="1"/>
    <col min="3" max="3" width="2.7109375" style="43" customWidth="1"/>
    <col min="4" max="14" width="3.140625" style="43" customWidth="1"/>
    <col min="15" max="16" width="3.28515625" style="43" customWidth="1"/>
    <col min="17" max="17" width="2.140625" style="43" customWidth="1"/>
    <col min="18" max="31" width="3.28515625" style="43" customWidth="1"/>
    <col min="32" max="16384" width="11.42578125" style="43"/>
  </cols>
  <sheetData>
    <row r="1" spans="2:31" ht="23.25" customHeight="1" x14ac:dyDescent="0.25"/>
    <row r="2" spans="2:31" ht="36.75" customHeight="1" x14ac:dyDescent="0.25">
      <c r="B2" s="341" t="s">
        <v>201</v>
      </c>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c r="AE2" s="341"/>
    </row>
    <row r="3" spans="2:31" x14ac:dyDescent="0.25">
      <c r="B3" s="243" t="s">
        <v>221</v>
      </c>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row>
    <row r="4" spans="2:31" ht="4.5" customHeight="1" x14ac:dyDescent="0.25"/>
    <row r="5" spans="2:31" x14ac:dyDescent="0.25">
      <c r="C5" s="42" t="s">
        <v>165</v>
      </c>
      <c r="I5" s="342">
        <f>'TN-Liste_AEJ'!L9</f>
        <v>0</v>
      </c>
      <c r="J5" s="343"/>
      <c r="K5" s="343"/>
      <c r="L5" s="343"/>
      <c r="M5" s="343"/>
      <c r="N5" s="343"/>
      <c r="O5" s="343"/>
      <c r="P5" s="343"/>
      <c r="Q5" s="343"/>
      <c r="R5" s="343"/>
      <c r="S5" s="344"/>
      <c r="U5" s="44" t="s">
        <v>43</v>
      </c>
      <c r="V5" s="43" t="s">
        <v>33</v>
      </c>
      <c r="W5" s="45"/>
      <c r="X5" s="45"/>
      <c r="Y5" s="45"/>
      <c r="Z5" s="45"/>
      <c r="AB5" s="45"/>
      <c r="AC5" s="345">
        <f>'TN-Liste_AEJ'!L11</f>
        <v>0</v>
      </c>
      <c r="AD5" s="346"/>
      <c r="AE5" s="347"/>
    </row>
    <row r="6" spans="2:31" x14ac:dyDescent="0.25">
      <c r="C6" s="42" t="s">
        <v>57</v>
      </c>
      <c r="K6" s="348">
        <f>'TN-Liste_AEJ'!L16</f>
        <v>0</v>
      </c>
      <c r="L6" s="349"/>
      <c r="M6" s="349"/>
      <c r="N6" s="349"/>
      <c r="O6" s="349"/>
      <c r="P6" s="349"/>
      <c r="Q6" s="349"/>
      <c r="R6" s="349"/>
      <c r="S6" s="350"/>
      <c r="U6" s="44" t="s">
        <v>45</v>
      </c>
      <c r="V6" s="43" t="s">
        <v>155</v>
      </c>
      <c r="W6" s="45"/>
      <c r="X6" s="45"/>
      <c r="Y6" s="45"/>
      <c r="Z6" s="45"/>
      <c r="AB6" s="45"/>
      <c r="AC6" s="345">
        <f>'TN-Liste_AEJ'!L18</f>
        <v>0</v>
      </c>
      <c r="AD6" s="346"/>
      <c r="AE6" s="347"/>
    </row>
    <row r="7" spans="2:31" ht="4.5" customHeight="1" x14ac:dyDescent="0.25"/>
    <row r="8" spans="2:31" x14ac:dyDescent="0.25">
      <c r="C8" s="106" t="s">
        <v>217</v>
      </c>
      <c r="D8" s="45"/>
      <c r="E8" s="45"/>
      <c r="F8" s="45"/>
      <c r="G8" s="45"/>
      <c r="H8" s="45"/>
      <c r="I8" s="45"/>
      <c r="J8" s="352">
        <f>'TN-Liste_AEJ'!AR16</f>
        <v>0</v>
      </c>
      <c r="K8" s="353"/>
      <c r="L8" s="353"/>
      <c r="M8" s="354"/>
      <c r="N8" s="47"/>
      <c r="O8" s="45"/>
      <c r="P8" s="45"/>
      <c r="Q8" s="45"/>
      <c r="R8" s="45"/>
      <c r="S8" s="45"/>
      <c r="T8" s="45"/>
      <c r="U8" s="45"/>
      <c r="V8" s="45"/>
      <c r="W8" s="45"/>
      <c r="X8" s="263" t="s">
        <v>241</v>
      </c>
      <c r="Y8" s="263"/>
      <c r="Z8" s="263"/>
      <c r="AA8" s="263"/>
      <c r="AB8" s="263"/>
      <c r="AC8" s="264"/>
      <c r="AD8" s="234">
        <f>Kurzseminar!AD12</f>
        <v>0</v>
      </c>
      <c r="AE8" s="235"/>
    </row>
    <row r="9" spans="2:31" x14ac:dyDescent="0.25">
      <c r="C9" s="106" t="s">
        <v>222</v>
      </c>
      <c r="D9" s="45"/>
      <c r="E9" s="45"/>
      <c r="F9" s="45"/>
      <c r="G9" s="45"/>
      <c r="H9" s="45"/>
      <c r="I9" s="45"/>
      <c r="J9" s="352">
        <f>'TN-Liste_AEJ'!AR18</f>
        <v>0</v>
      </c>
      <c r="K9" s="353"/>
      <c r="L9" s="353"/>
      <c r="M9" s="354"/>
      <c r="N9" s="47"/>
      <c r="X9" s="42" t="s">
        <v>240</v>
      </c>
      <c r="Y9" s="42"/>
      <c r="Z9" s="42"/>
      <c r="AA9" s="42"/>
      <c r="AB9" s="42"/>
      <c r="AC9" s="42"/>
      <c r="AD9" s="234">
        <f>Kurzseminar!AD13</f>
        <v>0</v>
      </c>
      <c r="AE9" s="235"/>
    </row>
    <row r="10" spans="2:31" ht="4.5" customHeight="1" x14ac:dyDescent="0.25"/>
    <row r="11" spans="2:31" x14ac:dyDescent="0.25">
      <c r="B11" s="56"/>
      <c r="C11" s="259" t="s">
        <v>34</v>
      </c>
      <c r="D11" s="260"/>
      <c r="E11" s="260"/>
      <c r="F11" s="260"/>
      <c r="G11" s="260"/>
      <c r="H11" s="260"/>
      <c r="I11" s="260"/>
      <c r="J11" s="260"/>
      <c r="K11" s="260"/>
      <c r="L11" s="261"/>
      <c r="M11" s="253" t="s">
        <v>87</v>
      </c>
      <c r="N11" s="253"/>
      <c r="O11" s="253" t="s">
        <v>88</v>
      </c>
      <c r="P11" s="253"/>
      <c r="AB11" s="253" t="s">
        <v>87</v>
      </c>
      <c r="AC11" s="253"/>
      <c r="AD11" s="253" t="s">
        <v>88</v>
      </c>
      <c r="AE11" s="253"/>
    </row>
    <row r="12" spans="2:31" x14ac:dyDescent="0.25">
      <c r="B12" s="56"/>
      <c r="C12" s="268" t="s">
        <v>194</v>
      </c>
      <c r="D12" s="269"/>
      <c r="E12" s="269"/>
      <c r="F12" s="269"/>
      <c r="G12" s="269"/>
      <c r="H12" s="269"/>
      <c r="I12" s="269"/>
      <c r="J12" s="269"/>
      <c r="K12" s="269"/>
      <c r="L12" s="270"/>
      <c r="M12" s="351">
        <f>SUM('TN-Liste_AEJ'!AY37:AY41)</f>
        <v>0</v>
      </c>
      <c r="N12" s="351"/>
      <c r="O12" s="351">
        <f>SUM('TN-Liste_AEJ'!AY44:AY48)</f>
        <v>0</v>
      </c>
      <c r="P12" s="351"/>
      <c r="R12" s="262" t="s">
        <v>89</v>
      </c>
      <c r="S12" s="262"/>
      <c r="T12" s="262"/>
      <c r="U12" s="262"/>
      <c r="V12" s="262"/>
      <c r="W12" s="262"/>
      <c r="X12" s="262"/>
      <c r="Y12" s="262"/>
      <c r="Z12" s="262"/>
      <c r="AA12" s="262"/>
      <c r="AB12" s="351">
        <f>COUNTIF('TN-Liste_AEJ'!AX23:AX32,"x")</f>
        <v>0</v>
      </c>
      <c r="AC12" s="351"/>
      <c r="AD12" s="351">
        <f>COUNTIF('TN-Liste_AEJ'!AW23:AW32,"x")</f>
        <v>0</v>
      </c>
      <c r="AE12" s="351"/>
    </row>
    <row r="13" spans="2:31" x14ac:dyDescent="0.25">
      <c r="B13" s="56"/>
      <c r="C13" s="268" t="s">
        <v>195</v>
      </c>
      <c r="D13" s="269"/>
      <c r="E13" s="269"/>
      <c r="F13" s="269"/>
      <c r="G13" s="269"/>
      <c r="H13" s="269"/>
      <c r="I13" s="269"/>
      <c r="J13" s="269"/>
      <c r="K13" s="269"/>
      <c r="L13" s="270"/>
      <c r="M13" s="355">
        <f>M12+O12</f>
        <v>0</v>
      </c>
      <c r="N13" s="356"/>
      <c r="O13" s="356"/>
      <c r="P13" s="357"/>
      <c r="R13" s="262" t="s">
        <v>91</v>
      </c>
      <c r="S13" s="262"/>
      <c r="T13" s="262"/>
      <c r="U13" s="262"/>
      <c r="V13" s="262"/>
      <c r="W13" s="262"/>
      <c r="X13" s="262"/>
      <c r="Y13" s="262"/>
      <c r="Z13" s="262"/>
      <c r="AA13" s="262"/>
      <c r="AB13" s="351">
        <f>'TN-Liste_AEJ'!BF25+'TN-Liste_AEJ'!BF26</f>
        <v>0</v>
      </c>
      <c r="AC13" s="351"/>
      <c r="AD13" s="351">
        <f>'TN-Liste_AEJ'!BG25+'TN-Liste_AEJ'!BG26</f>
        <v>0</v>
      </c>
      <c r="AE13" s="351"/>
    </row>
    <row r="14" spans="2:31" ht="4.5" customHeight="1" x14ac:dyDescent="0.25">
      <c r="B14" s="56"/>
    </row>
    <row r="15" spans="2:31" x14ac:dyDescent="0.25">
      <c r="B15" s="56"/>
      <c r="C15" s="274" t="s">
        <v>121</v>
      </c>
      <c r="D15" s="275"/>
      <c r="E15" s="275"/>
      <c r="F15" s="275"/>
      <c r="G15" s="275"/>
      <c r="H15" s="275"/>
      <c r="I15" s="275"/>
      <c r="J15" s="275"/>
      <c r="K15" s="275"/>
      <c r="L15" s="276"/>
      <c r="M15" s="253" t="s">
        <v>87</v>
      </c>
      <c r="N15" s="253"/>
      <c r="O15" s="253" t="s">
        <v>88</v>
      </c>
      <c r="P15" s="253"/>
      <c r="R15" s="280" t="s">
        <v>53</v>
      </c>
      <c r="S15" s="280"/>
      <c r="T15" s="280"/>
      <c r="U15" s="280"/>
      <c r="V15" s="280"/>
      <c r="W15" s="280"/>
      <c r="X15" s="280"/>
      <c r="Y15" s="280"/>
      <c r="Z15" s="280"/>
      <c r="AA15" s="280"/>
      <c r="AB15" s="280"/>
      <c r="AC15" s="280"/>
      <c r="AD15" s="280"/>
      <c r="AE15" s="280"/>
    </row>
    <row r="16" spans="2:31" x14ac:dyDescent="0.25">
      <c r="B16" s="56"/>
      <c r="C16" s="277"/>
      <c r="D16" s="278"/>
      <c r="E16" s="278"/>
      <c r="F16" s="278"/>
      <c r="G16" s="278"/>
      <c r="H16" s="278"/>
      <c r="I16" s="278"/>
      <c r="J16" s="278"/>
      <c r="K16" s="278"/>
      <c r="L16" s="279"/>
      <c r="M16" s="351">
        <f>COUNTIF('TN-Liste_AEJ'!AX23:AX32,"x")</f>
        <v>0</v>
      </c>
      <c r="N16" s="351"/>
      <c r="O16" s="351">
        <f>COUNTIF('TN-Liste_AEJ'!AW23:AW32,"x")</f>
        <v>0</v>
      </c>
      <c r="P16" s="351"/>
      <c r="R16" s="360" t="s">
        <v>27</v>
      </c>
      <c r="S16" s="360"/>
      <c r="T16" s="360"/>
      <c r="U16" s="360"/>
      <c r="V16" s="360"/>
      <c r="W16" s="360"/>
      <c r="X16" s="351">
        <f>'TN-Liste_AEJ'!BF27</f>
        <v>0</v>
      </c>
      <c r="Y16" s="351"/>
      <c r="Z16" s="360" t="s">
        <v>90</v>
      </c>
      <c r="AA16" s="360"/>
      <c r="AB16" s="360"/>
      <c r="AC16" s="360"/>
      <c r="AD16" s="351">
        <f>'TN-Liste_AEJ'!BF28</f>
        <v>0</v>
      </c>
      <c r="AE16" s="351"/>
    </row>
    <row r="17" spans="2:56" x14ac:dyDescent="0.25">
      <c r="B17" s="56"/>
      <c r="C17" s="268" t="s">
        <v>50</v>
      </c>
      <c r="D17" s="269"/>
      <c r="E17" s="269"/>
      <c r="F17" s="269"/>
      <c r="G17" s="269"/>
      <c r="H17" s="269"/>
      <c r="I17" s="269"/>
      <c r="J17" s="269"/>
      <c r="K17" s="269"/>
      <c r="L17" s="270"/>
      <c r="M17" s="355">
        <f>M16+O16</f>
        <v>0</v>
      </c>
      <c r="N17" s="356"/>
      <c r="O17" s="356"/>
      <c r="P17" s="357"/>
      <c r="R17" s="52"/>
      <c r="S17" s="52"/>
      <c r="T17" s="52"/>
      <c r="U17" s="52"/>
      <c r="V17" s="52"/>
      <c r="W17" s="52"/>
      <c r="X17" s="52"/>
      <c r="Y17" s="52"/>
      <c r="Z17" s="361" t="s">
        <v>93</v>
      </c>
      <c r="AA17" s="362"/>
      <c r="AB17" s="362"/>
      <c r="AC17" s="363"/>
      <c r="AD17" s="351">
        <f>'TN-Liste_AEJ'!BF29</f>
        <v>0</v>
      </c>
      <c r="AE17" s="351"/>
    </row>
    <row r="18" spans="2:56" ht="4.5" customHeight="1" x14ac:dyDescent="0.25">
      <c r="B18" s="56"/>
    </row>
    <row r="19" spans="2:56" ht="4.5" customHeight="1" x14ac:dyDescent="0.25">
      <c r="C19" s="52"/>
      <c r="D19" s="52"/>
      <c r="E19" s="52"/>
      <c r="F19" s="52"/>
      <c r="G19" s="52"/>
      <c r="H19" s="52"/>
      <c r="I19" s="52"/>
      <c r="J19" s="52"/>
      <c r="K19" s="52"/>
      <c r="L19" s="52"/>
      <c r="M19" s="52"/>
      <c r="N19" s="52"/>
      <c r="O19" s="52"/>
      <c r="Q19" s="52"/>
      <c r="R19" s="52"/>
      <c r="S19" s="52"/>
      <c r="T19" s="52"/>
      <c r="U19" s="52"/>
      <c r="V19" s="52"/>
      <c r="W19" s="52"/>
      <c r="X19" s="52"/>
      <c r="Y19" s="52"/>
      <c r="Z19" s="52"/>
      <c r="AA19" s="52"/>
      <c r="AB19" s="52"/>
    </row>
    <row r="20" spans="2:56" x14ac:dyDescent="0.25">
      <c r="C20" s="280" t="s">
        <v>35</v>
      </c>
      <c r="D20" s="280"/>
      <c r="E20" s="280"/>
      <c r="F20" s="280"/>
      <c r="G20" s="280"/>
      <c r="H20" s="280"/>
      <c r="I20" s="280"/>
      <c r="J20" s="280"/>
      <c r="K20" s="280"/>
      <c r="L20" s="280"/>
      <c r="M20" s="253" t="s">
        <v>96</v>
      </c>
      <c r="N20" s="253"/>
      <c r="O20" s="253"/>
      <c r="P20" s="253"/>
      <c r="R20" s="280" t="s">
        <v>202</v>
      </c>
      <c r="S20" s="280"/>
      <c r="T20" s="280"/>
      <c r="U20" s="280"/>
      <c r="V20" s="280"/>
      <c r="W20" s="280"/>
      <c r="X20" s="280"/>
      <c r="Y20" s="280"/>
      <c r="Z20" s="280"/>
      <c r="AA20" s="280"/>
      <c r="AB20" s="280"/>
      <c r="AC20" s="253" t="s">
        <v>92</v>
      </c>
      <c r="AD20" s="253"/>
      <c r="AE20" s="253"/>
    </row>
    <row r="21" spans="2:56" x14ac:dyDescent="0.25">
      <c r="B21" s="56"/>
      <c r="C21" s="240" t="s">
        <v>94</v>
      </c>
      <c r="D21" s="240"/>
      <c r="E21" s="240"/>
      <c r="F21" s="240"/>
      <c r="G21" s="240"/>
      <c r="H21" s="240"/>
      <c r="I21" s="240"/>
      <c r="J21" s="240"/>
      <c r="K21" s="240"/>
      <c r="L21" s="240"/>
      <c r="M21" s="358">
        <f>Kurzseminar!M33:P33</f>
        <v>0</v>
      </c>
      <c r="N21" s="358"/>
      <c r="O21" s="358"/>
      <c r="P21" s="358"/>
      <c r="R21" s="240" t="s">
        <v>197</v>
      </c>
      <c r="S21" s="240"/>
      <c r="T21" s="240"/>
      <c r="U21" s="240"/>
      <c r="V21" s="240"/>
      <c r="W21" s="240"/>
      <c r="X21" s="240"/>
      <c r="Y21" s="240"/>
      <c r="Z21" s="240"/>
      <c r="AA21" s="240"/>
      <c r="AB21" s="240"/>
      <c r="AC21" s="359">
        <f>Kurzseminar!AC33:AE33</f>
        <v>0</v>
      </c>
      <c r="AD21" s="359"/>
      <c r="AE21" s="359"/>
    </row>
    <row r="22" spans="2:56" x14ac:dyDescent="0.25">
      <c r="B22" s="56"/>
      <c r="C22" s="240" t="s">
        <v>54</v>
      </c>
      <c r="D22" s="240"/>
      <c r="E22" s="240"/>
      <c r="F22" s="240"/>
      <c r="G22" s="240"/>
      <c r="H22" s="240"/>
      <c r="I22" s="240"/>
      <c r="J22" s="240"/>
      <c r="K22" s="240"/>
      <c r="L22" s="240"/>
      <c r="M22" s="358">
        <f>Kurzseminar!M34:P34</f>
        <v>0</v>
      </c>
      <c r="N22" s="358"/>
      <c r="O22" s="358"/>
      <c r="P22" s="358"/>
      <c r="R22" s="240" t="s">
        <v>37</v>
      </c>
      <c r="S22" s="240"/>
      <c r="T22" s="240"/>
      <c r="U22" s="240"/>
      <c r="V22" s="240"/>
      <c r="W22" s="240"/>
      <c r="X22" s="240"/>
      <c r="Y22" s="240"/>
      <c r="Z22" s="240"/>
      <c r="AA22" s="240"/>
      <c r="AB22" s="240"/>
      <c r="AC22" s="359">
        <f>Kurzseminar!AC34:AE34</f>
        <v>0</v>
      </c>
      <c r="AD22" s="359"/>
      <c r="AE22" s="359"/>
    </row>
    <row r="23" spans="2:56" x14ac:dyDescent="0.25">
      <c r="B23" s="56"/>
      <c r="C23" s="287" t="s">
        <v>177</v>
      </c>
      <c r="D23" s="287"/>
      <c r="E23" s="287"/>
      <c r="F23" s="287"/>
      <c r="G23" s="287"/>
      <c r="H23" s="287"/>
      <c r="I23" s="287"/>
      <c r="J23" s="288">
        <v>9.6</v>
      </c>
      <c r="K23" s="288"/>
      <c r="L23" s="288"/>
      <c r="M23" s="289">
        <f>Kurzseminar!M35:P35</f>
        <v>0</v>
      </c>
      <c r="N23" s="289"/>
      <c r="O23" s="289"/>
      <c r="P23" s="289"/>
      <c r="R23" s="240" t="s">
        <v>1</v>
      </c>
      <c r="S23" s="240"/>
      <c r="T23" s="240"/>
      <c r="U23" s="240"/>
      <c r="V23" s="240"/>
      <c r="W23" s="240"/>
      <c r="X23" s="240"/>
      <c r="Y23" s="240"/>
      <c r="Z23" s="240"/>
      <c r="AA23" s="240"/>
      <c r="AB23" s="240"/>
      <c r="AC23" s="359">
        <f>Kurzseminar!AC35:AE35</f>
        <v>0</v>
      </c>
      <c r="AD23" s="359"/>
      <c r="AE23" s="359"/>
    </row>
    <row r="24" spans="2:56" x14ac:dyDescent="0.25">
      <c r="B24" s="56"/>
      <c r="C24" s="240" t="s">
        <v>178</v>
      </c>
      <c r="D24" s="240"/>
      <c r="E24" s="240"/>
      <c r="F24" s="240"/>
      <c r="G24" s="240"/>
      <c r="H24" s="240"/>
      <c r="I24" s="240"/>
      <c r="J24" s="240"/>
      <c r="K24" s="240"/>
      <c r="L24" s="240"/>
      <c r="M24" s="359">
        <f>Kurzseminar!M36:P36</f>
        <v>0</v>
      </c>
      <c r="N24" s="359"/>
      <c r="O24" s="359"/>
      <c r="P24" s="359"/>
      <c r="R24" s="240" t="s">
        <v>0</v>
      </c>
      <c r="S24" s="240"/>
      <c r="T24" s="240"/>
      <c r="U24" s="240"/>
      <c r="V24" s="240"/>
      <c r="W24" s="240"/>
      <c r="X24" s="240"/>
      <c r="Y24" s="240"/>
      <c r="Z24" s="240"/>
      <c r="AA24" s="240"/>
      <c r="AB24" s="240"/>
      <c r="AC24" s="359">
        <f>Kurzseminar!AC36:AE36</f>
        <v>0</v>
      </c>
      <c r="AD24" s="359"/>
      <c r="AE24" s="359"/>
    </row>
    <row r="25" spans="2:56" x14ac:dyDescent="0.25">
      <c r="B25" s="56"/>
      <c r="C25" s="285" t="s">
        <v>55</v>
      </c>
      <c r="D25" s="285"/>
      <c r="E25" s="285"/>
      <c r="F25" s="285"/>
      <c r="G25" s="285"/>
      <c r="H25" s="285"/>
      <c r="I25" s="285"/>
      <c r="J25" s="285"/>
      <c r="K25" s="285"/>
      <c r="L25" s="285"/>
      <c r="M25" s="285"/>
      <c r="N25" s="285"/>
      <c r="O25" s="285"/>
      <c r="P25" s="285"/>
      <c r="R25" s="240" t="s">
        <v>39</v>
      </c>
      <c r="S25" s="240"/>
      <c r="T25" s="240"/>
      <c r="U25" s="240"/>
      <c r="V25" s="240"/>
      <c r="W25" s="240"/>
      <c r="X25" s="240"/>
      <c r="Y25" s="240"/>
      <c r="Z25" s="240"/>
      <c r="AA25" s="240"/>
      <c r="AB25" s="240"/>
      <c r="AC25" s="359">
        <f>Kurzseminar!AC37:AE37</f>
        <v>0</v>
      </c>
      <c r="AD25" s="359"/>
      <c r="AE25" s="359"/>
    </row>
    <row r="26" spans="2:56" x14ac:dyDescent="0.25">
      <c r="B26" s="56"/>
      <c r="C26" s="285" t="s">
        <v>56</v>
      </c>
      <c r="D26" s="285"/>
      <c r="E26" s="285"/>
      <c r="F26" s="285"/>
      <c r="G26" s="285"/>
      <c r="H26" s="285"/>
      <c r="I26" s="285"/>
      <c r="J26" s="285"/>
      <c r="K26" s="285"/>
      <c r="L26" s="285"/>
      <c r="M26" s="253" t="s">
        <v>36</v>
      </c>
      <c r="N26" s="253"/>
      <c r="O26" s="253"/>
      <c r="P26" s="253"/>
      <c r="R26" s="240" t="s">
        <v>38</v>
      </c>
      <c r="S26" s="240"/>
      <c r="T26" s="240"/>
      <c r="U26" s="240"/>
      <c r="V26" s="240"/>
      <c r="W26" s="240"/>
      <c r="X26" s="240"/>
      <c r="Y26" s="240"/>
      <c r="Z26" s="240"/>
      <c r="AA26" s="240"/>
      <c r="AB26" s="240"/>
      <c r="AC26" s="359">
        <f>Kurzseminar!AC38:AE38</f>
        <v>0</v>
      </c>
      <c r="AD26" s="359"/>
      <c r="AE26" s="359"/>
    </row>
    <row r="27" spans="2:56" x14ac:dyDescent="0.25">
      <c r="B27" s="56"/>
      <c r="C27" s="364">
        <f>Kurzseminar!C39:L39</f>
        <v>0</v>
      </c>
      <c r="D27" s="364"/>
      <c r="E27" s="364"/>
      <c r="F27" s="364"/>
      <c r="G27" s="364"/>
      <c r="H27" s="364"/>
      <c r="I27" s="364"/>
      <c r="J27" s="364"/>
      <c r="K27" s="364"/>
      <c r="L27" s="364"/>
      <c r="M27" s="359">
        <f>Kurzseminar!M39:P39</f>
        <v>0</v>
      </c>
      <c r="N27" s="359"/>
      <c r="O27" s="359"/>
      <c r="P27" s="359"/>
      <c r="R27" s="240" t="s">
        <v>31</v>
      </c>
      <c r="S27" s="240"/>
      <c r="T27" s="240"/>
      <c r="U27" s="240"/>
      <c r="V27" s="240"/>
      <c r="W27" s="240"/>
      <c r="X27" s="240"/>
      <c r="Y27" s="240"/>
      <c r="Z27" s="240"/>
      <c r="AA27" s="240"/>
      <c r="AB27" s="240"/>
      <c r="AC27" s="359">
        <f>Kurzseminar!AC39:AE39</f>
        <v>0</v>
      </c>
      <c r="AD27" s="359"/>
      <c r="AE27" s="359"/>
    </row>
    <row r="28" spans="2:56" x14ac:dyDescent="0.25">
      <c r="B28" s="56"/>
      <c r="C28" s="364">
        <f>Kurzseminar!C40:L40</f>
        <v>0</v>
      </c>
      <c r="D28" s="364"/>
      <c r="E28" s="364"/>
      <c r="F28" s="364"/>
      <c r="G28" s="364"/>
      <c r="H28" s="364"/>
      <c r="I28" s="364"/>
      <c r="J28" s="364"/>
      <c r="K28" s="364"/>
      <c r="L28" s="364"/>
      <c r="M28" s="359">
        <f>Kurzseminar!M40:P40</f>
        <v>0</v>
      </c>
      <c r="N28" s="359"/>
      <c r="O28" s="359"/>
      <c r="P28" s="359"/>
      <c r="R28" s="240" t="s">
        <v>32</v>
      </c>
      <c r="S28" s="240"/>
      <c r="T28" s="240"/>
      <c r="U28" s="240"/>
      <c r="V28" s="240"/>
      <c r="W28" s="240"/>
      <c r="X28" s="240"/>
      <c r="Y28" s="240"/>
      <c r="Z28" s="240"/>
      <c r="AA28" s="240"/>
      <c r="AB28" s="240"/>
      <c r="AC28" s="359">
        <f>Kurzseminar!AC40:AE40</f>
        <v>0</v>
      </c>
      <c r="AD28" s="359"/>
      <c r="AE28" s="359"/>
      <c r="AF28" s="51"/>
      <c r="BD28" s="53" t="s">
        <v>168</v>
      </c>
    </row>
    <row r="29" spans="2:56" x14ac:dyDescent="0.25">
      <c r="B29" s="56"/>
      <c r="C29" s="364">
        <f>Kurzseminar!C41:L41</f>
        <v>0</v>
      </c>
      <c r="D29" s="364"/>
      <c r="E29" s="364"/>
      <c r="F29" s="364"/>
      <c r="G29" s="364"/>
      <c r="H29" s="364"/>
      <c r="I29" s="364"/>
      <c r="J29" s="364"/>
      <c r="K29" s="364"/>
      <c r="L29" s="364"/>
      <c r="M29" s="365">
        <f>Kurzseminar!M41:P41</f>
        <v>0</v>
      </c>
      <c r="N29" s="365"/>
      <c r="O29" s="365"/>
      <c r="P29" s="365"/>
      <c r="R29" s="292" t="s">
        <v>141</v>
      </c>
      <c r="S29" s="292"/>
      <c r="T29" s="292"/>
      <c r="U29" s="292"/>
      <c r="V29" s="292"/>
      <c r="W29" s="292"/>
      <c r="X29" s="292"/>
      <c r="Y29" s="292"/>
      <c r="Z29" s="292"/>
      <c r="AA29" s="292"/>
      <c r="AB29" s="292"/>
      <c r="AC29" s="293">
        <f>SUM(AC21:AE28)</f>
        <v>0</v>
      </c>
      <c r="AD29" s="293"/>
      <c r="AE29" s="293"/>
    </row>
    <row r="30" spans="2:56" x14ac:dyDescent="0.25">
      <c r="C30" s="298"/>
      <c r="D30" s="298"/>
      <c r="E30" s="298"/>
      <c r="F30" s="298"/>
      <c r="G30" s="298"/>
      <c r="H30" s="298"/>
      <c r="I30" s="298"/>
      <c r="J30" s="298"/>
      <c r="K30" s="298"/>
      <c r="L30" s="298"/>
      <c r="M30" s="299"/>
      <c r="N30" s="299"/>
      <c r="O30" s="299"/>
      <c r="P30" s="299"/>
      <c r="R30" s="298" t="s">
        <v>40</v>
      </c>
      <c r="S30" s="298"/>
      <c r="T30" s="298"/>
      <c r="U30" s="298"/>
      <c r="V30" s="298"/>
      <c r="W30" s="298"/>
      <c r="X30" s="298"/>
      <c r="Y30" s="298"/>
      <c r="Z30" s="298"/>
      <c r="AA30" s="298"/>
      <c r="AB30" s="298"/>
      <c r="AC30" s="299">
        <f>M23</f>
        <v>0</v>
      </c>
      <c r="AD30" s="299"/>
      <c r="AE30" s="299"/>
    </row>
    <row r="31" spans="2:56" x14ac:dyDescent="0.25">
      <c r="R31" s="298" t="s">
        <v>210</v>
      </c>
      <c r="S31" s="298"/>
      <c r="T31" s="298"/>
      <c r="U31" s="298"/>
      <c r="V31" s="298"/>
      <c r="W31" s="298"/>
      <c r="X31" s="298"/>
      <c r="Y31" s="298"/>
      <c r="Z31" s="298"/>
      <c r="AA31" s="298"/>
      <c r="AB31" s="298"/>
      <c r="AC31" s="299">
        <f>M24*0.8</f>
        <v>0</v>
      </c>
      <c r="AD31" s="299"/>
      <c r="AE31" s="299"/>
    </row>
    <row r="32" spans="2:56" x14ac:dyDescent="0.25">
      <c r="C32" s="292" t="s">
        <v>205</v>
      </c>
      <c r="D32" s="292"/>
      <c r="E32" s="292"/>
      <c r="F32" s="292"/>
      <c r="G32" s="292"/>
      <c r="H32" s="292"/>
      <c r="I32" s="292"/>
      <c r="J32" s="292"/>
      <c r="K32" s="292"/>
      <c r="L32" s="294"/>
      <c r="M32" s="295">
        <f>M21+M23+(M24*0.8)+M27+M28+M29+M30</f>
        <v>0</v>
      </c>
      <c r="N32" s="296"/>
      <c r="O32" s="296"/>
      <c r="P32" s="297"/>
    </row>
    <row r="33" spans="2:32" x14ac:dyDescent="0.25">
      <c r="B33" s="56"/>
      <c r="C33" s="80"/>
      <c r="D33" s="80"/>
      <c r="R33" s="292" t="s">
        <v>206</v>
      </c>
      <c r="S33" s="292"/>
      <c r="T33" s="292"/>
      <c r="U33" s="292"/>
      <c r="V33" s="292"/>
      <c r="W33" s="292"/>
      <c r="X33" s="292"/>
      <c r="Y33" s="292"/>
      <c r="Z33" s="292"/>
      <c r="AA33" s="292"/>
      <c r="AB33" s="294"/>
      <c r="AC33" s="293">
        <f>SUM(AC29:AE31)</f>
        <v>0</v>
      </c>
      <c r="AD33" s="293"/>
      <c r="AE33" s="293"/>
      <c r="AF33" s="52"/>
    </row>
    <row r="34" spans="2:32" x14ac:dyDescent="0.25">
      <c r="B34" s="56"/>
      <c r="C34" s="80"/>
      <c r="D34" s="80"/>
      <c r="R34" s="292" t="s">
        <v>41</v>
      </c>
      <c r="S34" s="292"/>
      <c r="T34" s="292"/>
      <c r="U34" s="292"/>
      <c r="V34" s="292"/>
      <c r="W34" s="292"/>
      <c r="X34" s="292"/>
      <c r="Y34" s="292"/>
      <c r="Z34" s="292"/>
      <c r="AA34" s="292"/>
      <c r="AB34" s="294"/>
      <c r="AC34" s="293">
        <f>AC33-M32</f>
        <v>0</v>
      </c>
      <c r="AD34" s="293"/>
      <c r="AE34" s="293"/>
      <c r="AF34" s="52"/>
    </row>
    <row r="35" spans="2:32" ht="4.5" customHeight="1" x14ac:dyDescent="0.25">
      <c r="B35" s="56"/>
      <c r="C35" s="52"/>
      <c r="D35" s="52"/>
      <c r="E35" s="52"/>
      <c r="F35" s="52"/>
      <c r="G35" s="52"/>
      <c r="H35" s="52"/>
      <c r="I35" s="52"/>
      <c r="J35" s="52"/>
      <c r="K35" s="52"/>
      <c r="L35" s="52"/>
      <c r="M35" s="52"/>
      <c r="N35" s="52"/>
      <c r="O35" s="52"/>
      <c r="P35" s="59"/>
      <c r="Q35" s="52"/>
      <c r="R35" s="52"/>
      <c r="S35" s="52"/>
      <c r="T35" s="52"/>
      <c r="U35" s="52"/>
      <c r="V35" s="52"/>
      <c r="W35" s="52"/>
      <c r="X35" s="52"/>
      <c r="Y35" s="52"/>
      <c r="Z35" s="52"/>
      <c r="AA35" s="52"/>
      <c r="AB35" s="52"/>
      <c r="AC35" s="52"/>
      <c r="AD35" s="52"/>
      <c r="AE35" s="52"/>
    </row>
    <row r="36" spans="2:32" x14ac:dyDescent="0.25">
      <c r="B36" s="56"/>
      <c r="C36" s="56" t="s">
        <v>97</v>
      </c>
      <c r="D36" s="59"/>
      <c r="E36" s="59"/>
      <c r="F36" s="59"/>
      <c r="G36" s="59"/>
      <c r="H36" s="59"/>
      <c r="I36" s="59"/>
      <c r="J36" s="59"/>
      <c r="K36" s="59"/>
      <c r="L36" s="59"/>
      <c r="M36" s="59"/>
      <c r="N36" s="59"/>
      <c r="O36" s="59"/>
      <c r="P36" s="50"/>
      <c r="Q36" s="59"/>
      <c r="R36" s="59"/>
      <c r="S36" s="59"/>
      <c r="T36" s="59"/>
      <c r="U36" s="59"/>
      <c r="V36" s="59"/>
      <c r="W36" s="59"/>
      <c r="X36" s="59"/>
      <c r="Y36" s="59"/>
      <c r="Z36" s="59"/>
      <c r="AA36" s="59"/>
      <c r="AB36" s="59"/>
      <c r="AC36" s="59"/>
      <c r="AD36" s="52"/>
      <c r="AE36" s="52"/>
    </row>
    <row r="37" spans="2:32" x14ac:dyDescent="0.25">
      <c r="B37" s="56"/>
      <c r="C37" s="323" t="s">
        <v>98</v>
      </c>
      <c r="D37" s="323"/>
      <c r="E37" s="323"/>
      <c r="F37" s="323"/>
      <c r="H37" s="366">
        <f>Kurzseminar!H49:P49</f>
        <v>0</v>
      </c>
      <c r="I37" s="366"/>
      <c r="J37" s="366"/>
      <c r="K37" s="366"/>
      <c r="L37" s="366"/>
      <c r="M37" s="366"/>
      <c r="N37" s="366"/>
      <c r="O37" s="366"/>
      <c r="P37" s="366"/>
      <c r="R37" s="323" t="s">
        <v>100</v>
      </c>
      <c r="S37" s="323"/>
      <c r="T37" s="323"/>
      <c r="U37" s="323"/>
      <c r="V37" s="323"/>
      <c r="W37" s="366">
        <f>Kurzseminar!W49:AE49</f>
        <v>0</v>
      </c>
      <c r="X37" s="366"/>
      <c r="Y37" s="366"/>
      <c r="Z37" s="366"/>
      <c r="AA37" s="366"/>
      <c r="AB37" s="366"/>
      <c r="AC37" s="366"/>
      <c r="AD37" s="366"/>
      <c r="AE37" s="366"/>
    </row>
    <row r="38" spans="2:32" x14ac:dyDescent="0.25">
      <c r="B38" s="56"/>
      <c r="C38" s="323" t="s">
        <v>99</v>
      </c>
      <c r="D38" s="323"/>
      <c r="E38" s="323"/>
      <c r="F38" s="323"/>
      <c r="H38" s="366">
        <f>Kurzseminar!H50:P50</f>
        <v>0</v>
      </c>
      <c r="I38" s="366"/>
      <c r="J38" s="366"/>
      <c r="K38" s="366"/>
      <c r="L38" s="366"/>
      <c r="M38" s="366"/>
      <c r="N38" s="366"/>
      <c r="O38" s="366"/>
      <c r="P38" s="366"/>
      <c r="R38" s="323" t="s">
        <v>101</v>
      </c>
      <c r="S38" s="323"/>
      <c r="T38" s="323"/>
      <c r="U38" s="323"/>
      <c r="V38" s="323"/>
      <c r="W38" s="366">
        <f>Kurzseminar!W50:AE50</f>
        <v>0</v>
      </c>
      <c r="X38" s="366"/>
      <c r="Y38" s="366"/>
      <c r="Z38" s="366"/>
      <c r="AA38" s="366"/>
      <c r="AB38" s="366"/>
      <c r="AC38" s="366"/>
      <c r="AD38" s="366"/>
      <c r="AE38" s="366"/>
    </row>
    <row r="39" spans="2:32" ht="4.5" customHeight="1" x14ac:dyDescent="0.25">
      <c r="B39" s="56"/>
      <c r="C39" s="52"/>
      <c r="D39" s="52"/>
      <c r="E39" s="52"/>
      <c r="F39" s="52"/>
      <c r="G39" s="52"/>
      <c r="H39" s="52"/>
      <c r="I39" s="52"/>
      <c r="J39" s="52"/>
      <c r="K39" s="52"/>
      <c r="L39" s="52"/>
      <c r="M39" s="52"/>
      <c r="N39" s="52"/>
      <c r="O39" s="52"/>
      <c r="P39" s="57"/>
      <c r="Q39" s="52"/>
      <c r="R39" s="52"/>
      <c r="S39" s="52"/>
      <c r="T39" s="52"/>
      <c r="U39" s="52"/>
      <c r="V39" s="52"/>
      <c r="W39" s="52"/>
      <c r="X39" s="52"/>
      <c r="Y39" s="52"/>
      <c r="Z39" s="52"/>
      <c r="AA39" s="52"/>
      <c r="AB39" s="52"/>
      <c r="AC39" s="52"/>
      <c r="AD39" s="52"/>
      <c r="AE39" s="52"/>
    </row>
    <row r="40" spans="2:32" ht="20.25" customHeight="1" x14ac:dyDescent="0.25">
      <c r="B40" s="374" t="s">
        <v>247</v>
      </c>
      <c r="C40" s="374"/>
      <c r="D40" s="374"/>
      <c r="E40" s="374"/>
      <c r="F40" s="374"/>
      <c r="G40" s="374"/>
      <c r="H40" s="374"/>
      <c r="I40" s="374"/>
      <c r="J40" s="374"/>
      <c r="K40" s="374"/>
      <c r="L40" s="374"/>
      <c r="M40" s="374"/>
      <c r="N40" s="374"/>
      <c r="O40" s="374"/>
      <c r="P40" s="374"/>
      <c r="Q40" s="374"/>
      <c r="R40" s="374"/>
      <c r="S40" s="374"/>
      <c r="T40" s="374"/>
      <c r="U40" s="374"/>
      <c r="V40" s="374"/>
      <c r="W40" s="374"/>
      <c r="X40" s="374"/>
      <c r="Y40" s="374"/>
      <c r="Z40" s="374"/>
      <c r="AA40" s="374"/>
      <c r="AB40" s="374"/>
      <c r="AC40" s="374"/>
      <c r="AD40" s="374"/>
      <c r="AE40" s="374"/>
      <c r="AF40" s="51"/>
    </row>
    <row r="41" spans="2:32" ht="8.1" customHeight="1" thickBot="1" x14ac:dyDescent="0.3">
      <c r="B41" s="83"/>
      <c r="C41" s="83"/>
      <c r="D41" s="83"/>
      <c r="E41" s="83"/>
      <c r="F41" s="83"/>
      <c r="G41" s="83"/>
      <c r="H41" s="83"/>
      <c r="I41" s="83"/>
      <c r="J41" s="83"/>
      <c r="K41" s="83"/>
      <c r="L41" s="83"/>
      <c r="M41" s="83"/>
      <c r="N41" s="83"/>
      <c r="O41" s="83"/>
      <c r="P41" s="83"/>
      <c r="Q41" s="83"/>
      <c r="R41" s="83"/>
      <c r="S41" s="83"/>
      <c r="T41" s="83"/>
      <c r="U41" s="83"/>
      <c r="V41" s="83"/>
      <c r="W41" s="83"/>
      <c r="X41" s="83"/>
      <c r="Y41" s="83"/>
      <c r="Z41" s="83"/>
      <c r="AA41" s="83"/>
      <c r="AB41" s="83"/>
      <c r="AC41" s="83"/>
      <c r="AD41" s="83"/>
      <c r="AE41" s="83"/>
      <c r="AF41" s="51"/>
    </row>
    <row r="42" spans="2:32" ht="8.1" customHeight="1" x14ac:dyDescent="0.25">
      <c r="B42" s="143"/>
      <c r="C42" s="144"/>
      <c r="D42" s="144"/>
      <c r="E42" s="144"/>
      <c r="F42" s="144"/>
      <c r="G42" s="144"/>
      <c r="H42" s="144"/>
      <c r="I42" s="144"/>
      <c r="J42" s="144"/>
      <c r="K42" s="144"/>
      <c r="L42" s="144"/>
      <c r="M42" s="144"/>
      <c r="N42" s="144"/>
      <c r="O42" s="144"/>
      <c r="P42" s="144"/>
      <c r="Q42" s="144"/>
      <c r="R42" s="144"/>
      <c r="S42" s="144"/>
      <c r="T42" s="144"/>
      <c r="U42" s="144"/>
      <c r="V42" s="144"/>
      <c r="W42" s="144"/>
      <c r="X42" s="144"/>
      <c r="Y42" s="144"/>
      <c r="Z42" s="144"/>
      <c r="AA42" s="144"/>
      <c r="AB42" s="144"/>
      <c r="AC42" s="144"/>
      <c r="AD42" s="144"/>
      <c r="AE42" s="145"/>
      <c r="AF42" s="51"/>
    </row>
    <row r="43" spans="2:32" ht="39" customHeight="1" x14ac:dyDescent="0.25">
      <c r="B43" s="134"/>
      <c r="C43" s="373" t="s">
        <v>248</v>
      </c>
      <c r="D43" s="373"/>
      <c r="E43" s="373"/>
      <c r="F43" s="373"/>
      <c r="G43" s="373"/>
      <c r="H43" s="373"/>
      <c r="I43" s="373"/>
      <c r="J43" s="373"/>
      <c r="K43" s="373"/>
      <c r="L43" s="373"/>
      <c r="M43" s="373"/>
      <c r="N43" s="373"/>
      <c r="O43" s="373"/>
      <c r="P43" s="373"/>
      <c r="Q43" s="373"/>
      <c r="R43" s="373"/>
      <c r="S43" s="373"/>
      <c r="T43" s="373"/>
      <c r="U43" s="373"/>
      <c r="V43" s="373"/>
      <c r="W43" s="373"/>
      <c r="X43" s="373"/>
      <c r="Y43" s="373"/>
      <c r="Z43" s="373"/>
      <c r="AA43" s="373"/>
      <c r="AB43" s="373"/>
      <c r="AC43" s="373"/>
      <c r="AD43" s="373"/>
      <c r="AE43" s="146"/>
    </row>
    <row r="44" spans="2:32" ht="12" customHeight="1" x14ac:dyDescent="0.25">
      <c r="B44" s="134"/>
      <c r="C44" s="125"/>
      <c r="D44" s="125"/>
      <c r="E44" s="125"/>
      <c r="F44" s="125"/>
      <c r="G44" s="125"/>
      <c r="H44" s="125"/>
      <c r="I44" s="125"/>
      <c r="J44" s="125"/>
      <c r="K44" s="125"/>
      <c r="L44" s="125"/>
      <c r="M44" s="125"/>
      <c r="N44" s="125"/>
      <c r="O44" s="125"/>
      <c r="P44" s="125"/>
      <c r="Q44" s="125"/>
      <c r="R44" s="125"/>
      <c r="S44" s="125"/>
      <c r="T44" s="125"/>
      <c r="U44" s="375" t="s">
        <v>143</v>
      </c>
      <c r="V44" s="375"/>
      <c r="W44" s="375"/>
      <c r="X44" s="375"/>
      <c r="Y44" s="375"/>
      <c r="Z44" s="375"/>
      <c r="AA44" s="375"/>
      <c r="AB44" s="375"/>
      <c r="AC44" s="375"/>
      <c r="AD44" s="375"/>
      <c r="AE44" s="146"/>
    </row>
    <row r="45" spans="2:32" ht="32.25" customHeight="1" x14ac:dyDescent="0.25">
      <c r="B45" s="134"/>
      <c r="C45" s="331" t="s">
        <v>142</v>
      </c>
      <c r="D45" s="331"/>
      <c r="E45" s="331"/>
      <c r="F45" s="331"/>
      <c r="G45" s="331"/>
      <c r="H45" s="331"/>
      <c r="I45" s="331"/>
      <c r="J45" s="332"/>
      <c r="K45" s="333"/>
      <c r="L45" s="333"/>
      <c r="M45" s="333"/>
      <c r="N45" s="333"/>
      <c r="O45" s="333"/>
      <c r="P45" s="333"/>
      <c r="Q45" s="333"/>
      <c r="R45" s="333"/>
      <c r="S45" s="334"/>
      <c r="U45" s="128"/>
      <c r="V45" s="129"/>
      <c r="W45" s="129"/>
      <c r="X45" s="129"/>
      <c r="Y45" s="129"/>
      <c r="Z45" s="129"/>
      <c r="AA45" s="129"/>
      <c r="AB45" s="129"/>
      <c r="AC45" s="129"/>
      <c r="AD45" s="130"/>
      <c r="AE45" s="146"/>
    </row>
    <row r="46" spans="2:32" ht="32.25" customHeight="1" x14ac:dyDescent="0.25">
      <c r="B46" s="134"/>
      <c r="C46" s="331" t="s">
        <v>41</v>
      </c>
      <c r="D46" s="331"/>
      <c r="E46" s="331"/>
      <c r="F46" s="331"/>
      <c r="G46" s="331"/>
      <c r="H46" s="331"/>
      <c r="I46" s="331"/>
      <c r="J46" s="332"/>
      <c r="K46" s="333"/>
      <c r="L46" s="333"/>
      <c r="M46" s="333"/>
      <c r="N46" s="333"/>
      <c r="O46" s="333"/>
      <c r="P46" s="333"/>
      <c r="Q46" s="333"/>
      <c r="R46" s="333"/>
      <c r="S46" s="334"/>
      <c r="AE46" s="146"/>
    </row>
    <row r="47" spans="2:32" ht="32.25" customHeight="1" x14ac:dyDescent="0.25">
      <c r="B47" s="134"/>
      <c r="C47" s="331" t="s">
        <v>203</v>
      </c>
      <c r="D47" s="331"/>
      <c r="E47" s="331"/>
      <c r="F47" s="331"/>
      <c r="G47" s="331"/>
      <c r="H47" s="331"/>
      <c r="I47" s="331"/>
      <c r="J47" s="332"/>
      <c r="K47" s="333"/>
      <c r="L47" s="333"/>
      <c r="M47" s="333"/>
      <c r="N47" s="333"/>
      <c r="O47" s="333"/>
      <c r="P47" s="333"/>
      <c r="Q47" s="333"/>
      <c r="R47" s="333"/>
      <c r="S47" s="334"/>
      <c r="U47" s="50" t="s">
        <v>125</v>
      </c>
      <c r="V47" s="50"/>
      <c r="W47" s="50"/>
      <c r="X47" s="52"/>
      <c r="Y47" s="50" t="s">
        <v>126</v>
      </c>
      <c r="Z47" s="50"/>
      <c r="AA47" s="50"/>
      <c r="AB47" s="50"/>
      <c r="AC47" s="50"/>
      <c r="AD47" s="50"/>
      <c r="AE47" s="146"/>
      <c r="AF47" s="63"/>
    </row>
    <row r="48" spans="2:32" ht="8.1" customHeight="1" x14ac:dyDescent="0.25">
      <c r="B48" s="134"/>
      <c r="C48" s="82"/>
      <c r="U48" s="376"/>
      <c r="V48" s="376"/>
      <c r="W48" s="376"/>
      <c r="X48" s="81"/>
      <c r="Y48" s="139"/>
      <c r="Z48" s="139"/>
      <c r="AA48" s="139"/>
      <c r="AB48" s="139"/>
      <c r="AC48" s="139"/>
      <c r="AD48" s="139"/>
      <c r="AE48" s="146"/>
    </row>
    <row r="49" spans="2:31" x14ac:dyDescent="0.25">
      <c r="B49" s="134"/>
      <c r="C49" s="85" t="s">
        <v>144</v>
      </c>
      <c r="D49" s="75"/>
      <c r="E49" s="75"/>
      <c r="F49" s="75"/>
      <c r="G49" s="75"/>
      <c r="H49" s="75"/>
      <c r="I49" s="75"/>
      <c r="J49" s="75"/>
      <c r="K49" s="86" t="s">
        <v>145</v>
      </c>
      <c r="L49" s="75"/>
      <c r="M49" s="75"/>
      <c r="N49" s="75"/>
      <c r="O49" s="75"/>
      <c r="P49" s="75"/>
      <c r="Q49" s="75"/>
      <c r="R49" s="75"/>
      <c r="S49" s="75"/>
      <c r="T49" s="75"/>
      <c r="U49" s="75"/>
      <c r="V49" s="75"/>
      <c r="W49" s="75"/>
      <c r="X49" s="75"/>
      <c r="Y49" s="75"/>
      <c r="Z49" s="75"/>
      <c r="AA49" s="75"/>
      <c r="AB49" s="75"/>
      <c r="AC49" s="75"/>
      <c r="AD49" s="76"/>
      <c r="AE49" s="146"/>
    </row>
    <row r="50" spans="2:31" x14ac:dyDescent="0.25">
      <c r="B50" s="134"/>
      <c r="C50" s="87" t="s">
        <v>249</v>
      </c>
      <c r="D50" s="78"/>
      <c r="E50" s="78"/>
      <c r="F50" s="78"/>
      <c r="G50" s="78"/>
      <c r="H50" s="78"/>
      <c r="I50" s="78"/>
      <c r="J50" s="78"/>
      <c r="K50" s="78"/>
      <c r="L50" s="78"/>
      <c r="M50" s="78"/>
      <c r="N50" s="78"/>
      <c r="O50" s="78"/>
      <c r="P50" s="78"/>
      <c r="Q50" s="78"/>
      <c r="R50" s="78"/>
      <c r="S50" s="78"/>
      <c r="T50" s="78"/>
      <c r="U50" s="78"/>
      <c r="V50" s="78"/>
      <c r="W50" s="78"/>
      <c r="X50" s="78"/>
      <c r="Y50" s="78"/>
      <c r="Z50" s="78"/>
      <c r="AA50" s="78"/>
      <c r="AB50" s="78"/>
      <c r="AC50" s="78"/>
      <c r="AD50" s="79"/>
      <c r="AE50" s="146"/>
    </row>
    <row r="51" spans="2:31" ht="15.75" thickBot="1" x14ac:dyDescent="0.3">
      <c r="B51" s="134"/>
      <c r="C51" s="77"/>
      <c r="D51" s="78"/>
      <c r="E51" s="78"/>
      <c r="F51" s="78"/>
      <c r="G51" s="78"/>
      <c r="H51" s="78"/>
      <c r="I51" s="78"/>
      <c r="J51" s="78"/>
      <c r="K51" s="84"/>
      <c r="L51" s="84"/>
      <c r="M51" s="84"/>
      <c r="N51" s="84"/>
      <c r="O51" s="84"/>
      <c r="P51" s="41" t="s">
        <v>92</v>
      </c>
      <c r="Q51" s="78" t="s">
        <v>246</v>
      </c>
      <c r="R51" s="78"/>
      <c r="V51" s="78"/>
      <c r="W51" s="78"/>
      <c r="X51" s="78"/>
      <c r="Y51" s="78"/>
      <c r="Z51" s="78"/>
      <c r="AA51" s="78"/>
      <c r="AB51" s="78"/>
      <c r="AC51" s="78"/>
      <c r="AD51" s="79"/>
      <c r="AE51" s="146"/>
    </row>
    <row r="52" spans="2:31" x14ac:dyDescent="0.25">
      <c r="B52" s="134"/>
      <c r="C52" s="77"/>
      <c r="D52" s="78"/>
      <c r="E52" s="78"/>
      <c r="F52" s="78"/>
      <c r="G52" s="78"/>
      <c r="H52" s="78"/>
      <c r="I52" s="78"/>
      <c r="J52" s="78"/>
      <c r="K52" s="78"/>
      <c r="L52" s="78"/>
      <c r="M52" s="78"/>
      <c r="N52" s="78"/>
      <c r="O52" s="78"/>
      <c r="P52" s="78"/>
      <c r="Q52" s="78"/>
      <c r="R52" s="78"/>
      <c r="S52" s="78"/>
      <c r="T52" s="78"/>
      <c r="U52" s="78"/>
      <c r="V52" s="78"/>
      <c r="W52" s="78"/>
      <c r="X52" s="78"/>
      <c r="Y52" s="78"/>
      <c r="Z52" s="78"/>
      <c r="AA52" s="78"/>
      <c r="AB52" s="78"/>
      <c r="AC52" s="78"/>
      <c r="AD52" s="79"/>
      <c r="AE52" s="146"/>
    </row>
    <row r="53" spans="2:31" x14ac:dyDescent="0.25">
      <c r="B53" s="134"/>
      <c r="C53" s="140"/>
      <c r="D53" s="141"/>
      <c r="E53" s="141"/>
      <c r="F53" s="141"/>
      <c r="G53" s="141"/>
      <c r="H53" s="141"/>
      <c r="I53" s="141"/>
      <c r="J53" s="141"/>
      <c r="K53" s="141"/>
      <c r="L53" s="141"/>
      <c r="M53" s="141"/>
      <c r="N53" s="141"/>
      <c r="O53" s="141"/>
      <c r="P53" s="141"/>
      <c r="Q53" s="141"/>
      <c r="R53" s="141"/>
      <c r="S53" s="141"/>
      <c r="T53" s="141"/>
      <c r="U53" s="376" t="s">
        <v>125</v>
      </c>
      <c r="V53" s="376"/>
      <c r="W53" s="376"/>
      <c r="X53" s="148"/>
      <c r="Y53" s="139" t="s">
        <v>126</v>
      </c>
      <c r="Z53" s="139"/>
      <c r="AA53" s="139"/>
      <c r="AB53" s="139"/>
      <c r="AC53" s="139"/>
      <c r="AD53" s="149"/>
      <c r="AE53" s="146"/>
    </row>
    <row r="54" spans="2:31" ht="8.1" customHeight="1" thickBot="1" x14ac:dyDescent="0.3">
      <c r="B54" s="136"/>
      <c r="C54" s="137"/>
      <c r="D54" s="137"/>
      <c r="E54" s="137"/>
      <c r="F54" s="137"/>
      <c r="G54" s="137"/>
      <c r="H54" s="137"/>
      <c r="I54" s="137"/>
      <c r="J54" s="137"/>
      <c r="K54" s="137"/>
      <c r="L54" s="137"/>
      <c r="M54" s="137"/>
      <c r="N54" s="137"/>
      <c r="O54" s="137"/>
      <c r="P54" s="137"/>
      <c r="Q54" s="137"/>
      <c r="R54" s="137"/>
      <c r="S54" s="137"/>
      <c r="T54" s="137"/>
      <c r="U54" s="137"/>
      <c r="V54" s="137"/>
      <c r="W54" s="137"/>
      <c r="X54" s="137"/>
      <c r="Y54" s="137"/>
      <c r="Z54" s="137"/>
      <c r="AA54" s="137"/>
      <c r="AB54" s="137"/>
      <c r="AC54" s="137"/>
      <c r="AD54" s="137"/>
      <c r="AE54" s="150"/>
    </row>
    <row r="55" spans="2:31" x14ac:dyDescent="0.25">
      <c r="AE55" s="142"/>
    </row>
    <row r="56" spans="2:31" x14ac:dyDescent="0.25">
      <c r="AE56" s="142"/>
    </row>
  </sheetData>
  <sheetProtection password="CAE3" sheet="1" objects="1" scenarios="1" selectLockedCells="1" selectUnlockedCells="1"/>
  <mergeCells count="112">
    <mergeCell ref="U53:W53"/>
    <mergeCell ref="C47:I47"/>
    <mergeCell ref="J47:S47"/>
    <mergeCell ref="U48:W48"/>
    <mergeCell ref="B40:AE40"/>
    <mergeCell ref="C45:I45"/>
    <mergeCell ref="J45:S45"/>
    <mergeCell ref="C46:I46"/>
    <mergeCell ref="J46:S46"/>
    <mergeCell ref="C37:F37"/>
    <mergeCell ref="H37:P37"/>
    <mergeCell ref="R37:V37"/>
    <mergeCell ref="W37:AE37"/>
    <mergeCell ref="C38:F38"/>
    <mergeCell ref="H38:P38"/>
    <mergeCell ref="R38:V38"/>
    <mergeCell ref="W38:AE38"/>
    <mergeCell ref="C32:L32"/>
    <mergeCell ref="M32:P32"/>
    <mergeCell ref="R33:AB33"/>
    <mergeCell ref="AC33:AE33"/>
    <mergeCell ref="R34:AB34"/>
    <mergeCell ref="AC34:AE34"/>
    <mergeCell ref="C30:L30"/>
    <mergeCell ref="M30:P30"/>
    <mergeCell ref="R30:AB30"/>
    <mergeCell ref="AC30:AE30"/>
    <mergeCell ref="R31:AB31"/>
    <mergeCell ref="AC31:AE31"/>
    <mergeCell ref="C28:L28"/>
    <mergeCell ref="M28:P28"/>
    <mergeCell ref="R28:AB28"/>
    <mergeCell ref="AC28:AE28"/>
    <mergeCell ref="C29:L29"/>
    <mergeCell ref="M29:P29"/>
    <mergeCell ref="R29:AB29"/>
    <mergeCell ref="AC29:AE29"/>
    <mergeCell ref="C26:L26"/>
    <mergeCell ref="M26:P26"/>
    <mergeCell ref="R26:AB26"/>
    <mergeCell ref="AC26:AE26"/>
    <mergeCell ref="C27:L27"/>
    <mergeCell ref="M27:P27"/>
    <mergeCell ref="R27:AB27"/>
    <mergeCell ref="AC27:AE27"/>
    <mergeCell ref="C24:L24"/>
    <mergeCell ref="M24:P24"/>
    <mergeCell ref="R24:AB24"/>
    <mergeCell ref="AC24:AE24"/>
    <mergeCell ref="C25:P25"/>
    <mergeCell ref="R25:AB25"/>
    <mergeCell ref="AC25:AE25"/>
    <mergeCell ref="C22:L22"/>
    <mergeCell ref="M22:P22"/>
    <mergeCell ref="R22:AB22"/>
    <mergeCell ref="AC22:AE22"/>
    <mergeCell ref="C23:I23"/>
    <mergeCell ref="J23:L23"/>
    <mergeCell ref="M23:P23"/>
    <mergeCell ref="R23:AB23"/>
    <mergeCell ref="AC23:AE23"/>
    <mergeCell ref="C20:L20"/>
    <mergeCell ref="M20:P20"/>
    <mergeCell ref="R20:AB20"/>
    <mergeCell ref="AC20:AE20"/>
    <mergeCell ref="C21:L21"/>
    <mergeCell ref="M21:P21"/>
    <mergeCell ref="R21:AB21"/>
    <mergeCell ref="AC21:AE21"/>
    <mergeCell ref="O16:P16"/>
    <mergeCell ref="R16:W16"/>
    <mergeCell ref="X16:Y16"/>
    <mergeCell ref="Z16:AC16"/>
    <mergeCell ref="AD16:AE16"/>
    <mergeCell ref="C17:L17"/>
    <mergeCell ref="M17:P17"/>
    <mergeCell ref="AD17:AE17"/>
    <mergeCell ref="Z17:AC17"/>
    <mergeCell ref="C13:L13"/>
    <mergeCell ref="M13:P13"/>
    <mergeCell ref="R13:AA13"/>
    <mergeCell ref="AB13:AC13"/>
    <mergeCell ref="AD13:AE13"/>
    <mergeCell ref="C15:L16"/>
    <mergeCell ref="M15:N15"/>
    <mergeCell ref="O15:P15"/>
    <mergeCell ref="R15:AE15"/>
    <mergeCell ref="M16:N16"/>
    <mergeCell ref="X8:AC8"/>
    <mergeCell ref="U44:AD44"/>
    <mergeCell ref="C43:AD43"/>
    <mergeCell ref="B2:AE2"/>
    <mergeCell ref="B3:AE3"/>
    <mergeCell ref="I5:S5"/>
    <mergeCell ref="AC5:AE5"/>
    <mergeCell ref="K6:S6"/>
    <mergeCell ref="AC6:AE6"/>
    <mergeCell ref="AB11:AC11"/>
    <mergeCell ref="AD11:AE11"/>
    <mergeCell ref="C12:L12"/>
    <mergeCell ref="M12:N12"/>
    <mergeCell ref="O12:P12"/>
    <mergeCell ref="R12:AA12"/>
    <mergeCell ref="AB12:AC12"/>
    <mergeCell ref="AD12:AE12"/>
    <mergeCell ref="J8:M8"/>
    <mergeCell ref="J9:M9"/>
    <mergeCell ref="C11:L11"/>
    <mergeCell ref="M11:N11"/>
    <mergeCell ref="O11:P11"/>
    <mergeCell ref="AD8:AE8"/>
    <mergeCell ref="AD9:AE9"/>
  </mergeCells>
  <conditionalFormatting sqref="AD8:AE8">
    <cfRule type="containsText" dxfId="1" priority="2" operator="containsText" text="max.14!">
      <formula>NOT(ISERROR(SEARCH("max.14!",AD8)))</formula>
    </cfRule>
  </conditionalFormatting>
  <conditionalFormatting sqref="AD9:AE9">
    <cfRule type="containsText" dxfId="0" priority="1" operator="containsText" text="max.14!">
      <formula>NOT(ISERROR(SEARCH("max.14!",AD9)))</formula>
    </cfRule>
  </conditionalFormatting>
  <pageMargins left="0.70866141732283472" right="7.874015748031496E-2" top="0.78740157480314965" bottom="0.31496062992125984"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7</vt:i4>
      </vt:variant>
    </vt:vector>
  </HeadingPairs>
  <TitlesOfParts>
    <vt:vector size="12" baseType="lpstr">
      <vt:lpstr>Themenschlüssel</vt:lpstr>
      <vt:lpstr>TN-Liste_AEJ</vt:lpstr>
      <vt:lpstr>Kurzseminar</vt:lpstr>
      <vt:lpstr>Auszahlungsbescheid</vt:lpstr>
      <vt:lpstr>Kopie</vt:lpstr>
      <vt:lpstr>Auszahlungsbescheid!Druckbereich</vt:lpstr>
      <vt:lpstr>Kopie!Druckbereich</vt:lpstr>
      <vt:lpstr>Kurzseminar!Druckbereich</vt:lpstr>
      <vt:lpstr>'TN-Liste_AEJ'!Druckbereich</vt:lpstr>
      <vt:lpstr>'TN-Liste_AEJ'!Drucktitel</vt:lpstr>
      <vt:lpstr>Kennzeichen</vt:lpstr>
      <vt:lpstr>Themenschwerpunkte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ljwbayern</cp:lastModifiedBy>
  <cp:lastPrinted>2018-05-18T14:12:35Z</cp:lastPrinted>
  <dcterms:created xsi:type="dcterms:W3CDTF">2009-01-16T09:25:25Z</dcterms:created>
  <dcterms:modified xsi:type="dcterms:W3CDTF">2019-05-22T11:38:06Z</dcterms:modified>
</cp:coreProperties>
</file>